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5" windowWidth="11355" windowHeight="76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<sst xmlns="http://schemas.openxmlformats.org/spreadsheetml/2006/main" count="329" uniqueCount="170">
  <si>
    <t xml:space="preserve"> Приобретение запасных частей для автомобилей</t>
  </si>
  <si>
    <t>1.6</t>
  </si>
  <si>
    <t>Страхование транспортных средств</t>
  </si>
  <si>
    <t>кол-во мероприятий</t>
  </si>
  <si>
    <t>Единица измерения</t>
  </si>
  <si>
    <t>Наименование цели, задачи, показателя  (индикатора)</t>
  </si>
  <si>
    <t>Значения показателей (индикаторов) муниципальной программы (подпрограммы, иной программы, входящих в состав муниципальной программы)</t>
  </si>
  <si>
    <t xml:space="preserve">Плановые         </t>
  </si>
  <si>
    <t xml:space="preserve">Фактически достигнутые
</t>
  </si>
  <si>
    <t xml:space="preserve">Степень достижения показателей (индикаторов),% </t>
  </si>
  <si>
    <t>1.4</t>
  </si>
  <si>
    <t>1.5</t>
  </si>
  <si>
    <t>3.4</t>
  </si>
  <si>
    <t>3.6</t>
  </si>
  <si>
    <t>3.7</t>
  </si>
  <si>
    <t>3.8</t>
  </si>
  <si>
    <t>не требует финансирования</t>
  </si>
  <si>
    <t>Эффективна, целесообразна к финансированию</t>
  </si>
  <si>
    <t>№             п/п</t>
  </si>
  <si>
    <t>2.1</t>
  </si>
  <si>
    <t>2.2</t>
  </si>
  <si>
    <t>2.3</t>
  </si>
  <si>
    <t>12</t>
  </si>
  <si>
    <t>13</t>
  </si>
  <si>
    <t>13=11/5*100</t>
  </si>
  <si>
    <t>1.1</t>
  </si>
  <si>
    <t>1.2</t>
  </si>
  <si>
    <t>1.3</t>
  </si>
  <si>
    <t>Наименование мероприятия программы</t>
  </si>
  <si>
    <t>Целевые индикаторы и показатели</t>
  </si>
  <si>
    <t>Формулы</t>
  </si>
  <si>
    <t>1.</t>
  </si>
  <si>
    <t>5=4/3*100</t>
  </si>
  <si>
    <t>Итого по программе</t>
  </si>
  <si>
    <t>ед.</t>
  </si>
  <si>
    <t xml:space="preserve">Уточненный план  </t>
  </si>
  <si>
    <t xml:space="preserve">Фактически исполненный           </t>
  </si>
  <si>
    <t xml:space="preserve">Уровень исполнения, % </t>
  </si>
  <si>
    <t xml:space="preserve">Эффективность реализации программ, %               </t>
  </si>
  <si>
    <t>Причины невыполнения</t>
  </si>
  <si>
    <t>2.4</t>
  </si>
  <si>
    <t>3.1</t>
  </si>
  <si>
    <t>3.2</t>
  </si>
  <si>
    <t>3.3</t>
  </si>
  <si>
    <t>4.1</t>
  </si>
  <si>
    <t>4</t>
  </si>
  <si>
    <t>Оценка выполнения показателей эффективности</t>
  </si>
  <si>
    <t>показатель эффективности выполнен в полном объеме</t>
  </si>
  <si>
    <t>Показатель результативности реализации программы</t>
  </si>
  <si>
    <t>Объем финансирования,  руб.</t>
  </si>
  <si>
    <t>3.5</t>
  </si>
  <si>
    <t>11=10/9*100</t>
  </si>
  <si>
    <t>Обеспечение телефонной связью и интернетом</t>
  </si>
  <si>
    <t>Обслуживание программ, приобретение и продление лицензий</t>
  </si>
  <si>
    <t xml:space="preserve">Задача № 2 обеспечение стабильного снабжения работников администрации материально-техническими ресурсами </t>
  </si>
  <si>
    <t>Уличное освещение</t>
  </si>
  <si>
    <t>Сбор и удаление твердых отходов с природоохранных зон</t>
  </si>
  <si>
    <t>Обеспечение работников органов местного самоуправления транспортом</t>
  </si>
  <si>
    <t>Обеспечение работников органов местного самоуправления транспортом4 снижение количества ДТП</t>
  </si>
  <si>
    <t>Обеспечение работников органов местного самоуправления оргтехникой</t>
  </si>
  <si>
    <t>Обеспечение дорогами общего пользования местного значения</t>
  </si>
  <si>
    <t>м</t>
  </si>
  <si>
    <t>Кол-во мероприятий</t>
  </si>
  <si>
    <t>Цель: организационное, транспортное, хозяйственное, материально-техническое обеспечение деятельности администрации сельского поселения Усинское муниципального района  Сызранский</t>
  </si>
  <si>
    <t>Задача № 1обеспечение бесперебойного транспортного обслуживания администрации</t>
  </si>
  <si>
    <t>Приобретение топлива для автомобилей</t>
  </si>
  <si>
    <t>Техническое обслуживание и ремонт автомобилей (ремонт)</t>
  </si>
  <si>
    <t>Техническое обслуживание и ремонт вычислительной техники, заправка картриджей</t>
  </si>
  <si>
    <t xml:space="preserve"> Приобретение расходных материалов в сфере информационно-коммуникационных технологий</t>
  </si>
  <si>
    <t>Цель: комплексное решение проблем благоустройства, обеспечение и улучшение внешнего вида территории сельского поселения Усинское,способствующего комфортной жизнедеятельности, создание комфортных условий проживания и отдыха населения.</t>
  </si>
  <si>
    <t>Задачи: организация взаимодействия между предприятиями, организациями и учреждениями при решении вопросов благоустройства сельского поселения,приведение в качественное состояние элементов благоустройства населенных пунктов, привлечение жителей к участию в решении проблем благоустройства населенных пунктов.</t>
  </si>
  <si>
    <t xml:space="preserve">Ликвидация и зачистка несанкционированных свалок </t>
  </si>
  <si>
    <t>Повышение уровня благоустройства территории  сельского поселения Усинское,развитие положительных тенденций в создании благоприятной среды жизнедеятельности; повышение степени удовлетворенности населения уровнем благоустройства;  улучшение санитарного и экологического состояния населенных пунктов, привлечение молодого поколения к участию по благоустройству населенных пунктов</t>
  </si>
  <si>
    <t>Муниципальная программа "Модернизация и развитие автомобильных дорог общего пользования сельского поселения Усинское муниципального района Сызранский Самарской области на 2016-2018 годы"</t>
  </si>
  <si>
    <t>Цель: Увеличение санитарного и эстетического вида территории сельского поселения Усинское, создание условий для поаышения уровня комфортности проживания граждан сельского поселения Усинское, улучшение технического состояния автомобильных дорог общего пользования,увеличение протяженности, пропускной способности и приведение в нормативное состояние дорог местного значения сельского поселения, сокращение числа ДТП</t>
  </si>
  <si>
    <t>Задачи: проектирование, строительство, реконструкция, капитальный ремонт и ремонт дорог местного значения сельского поселения, создание благоприятных условий для развития малого и среднего предпринимательства в сельском поселении; повышение уровня жизни населения за счет формирования сети автомобильных дорог, соответствующей потребностям экономики населения, увеличение сферы услуг на объектах дорожной инфраструктуры</t>
  </si>
  <si>
    <t xml:space="preserve">Зимнее содержание автодорог </t>
  </si>
  <si>
    <t>Планировка грунтовых дорог сельского поселения Усинское</t>
  </si>
  <si>
    <t>Обкос травы на обочинах дорог общего пользования местного значения сельского поселения Усинское</t>
  </si>
  <si>
    <t>Муниципальная программа "Профилактика наркомании и токсикомании на территории сельского поселения Усинское муниципального района Сызранский на 2015-2017 годы"</t>
  </si>
  <si>
    <t>Цель: Предотвращение незаконного распространения наркотических средств,психотропных и токсических веществ, а также их прекурсов (далее- наркотические средства) на территории сельского поселения Усинское, сокращение наркомании и токсикомании и связанных с ними преступлений и правонарушений</t>
  </si>
  <si>
    <t>Задачи: организация комплексных мероприятий по пропаганде здорового образа жизни, в том числе физической культуры и спорта, направленных на формирование в обществе негативного отношения к наркомании и токсикомании, содействие в создании условий для обеспечения здорового образа жизни, нравственного и патриотического воспитания молодежи в целях профилактики наркомании и токсикомании, создание условий для развития физической культуры и спорта, в том числе детско-юношеского, молодежного, массового спорта на территории сельского поселения в целях профилактики наркомании и токсикомании, проведение комплексных профилактических мероприятий, направленных незаконному обороту наркотических средств на территории сельского поселения Усинское, содействие в организации досуга детей и молодежи на территории сельского поселения Усинское.</t>
  </si>
  <si>
    <t>Проведение мероприятий по выявлению и уничтожению незаконных посевов и очагов дикорастущих наркотикосодержыщих растений</t>
  </si>
  <si>
    <t>Цель: капремонт систем коммунальной инфраструктуры сельского поселения Усинское</t>
  </si>
  <si>
    <t>Задачи: бесперебойное обеспечение жителей села питьевой водой хорошего качества, развитие систем коммунальной инфраструктуры сельского поселения Усинское отвечающей современным требованиям социально-экономического развития села, повышение качества коммунальных услуг, предоставляемых поребителям на территории сельского поселения Усинское муниципального района Сызранский</t>
  </si>
  <si>
    <t>Развитие систем коммунальной инфраструктуры сельского поселения Усинское отвечающей современным требованиям социально-экономического развития села, повышение качества коммунальных услуг, предоставляемых поребителям на территории сельского поселения Усинское</t>
  </si>
  <si>
    <t>Организация и проведение тематических мероприятий, конкурсов, викторин с целью формирования у граджан негативного отношения к незаконному обороту и потреблению наркотических средств</t>
  </si>
  <si>
    <t>Количество проведенных мероприятий</t>
  </si>
  <si>
    <t>Проведение мероприятий для детей и молодежи с использованием видеоматериалов по профилактике наркомании и токсикомании</t>
  </si>
  <si>
    <t>Организация и проведение  мероприятий по вопросам профилактики наркомании и токсикомании (лекции, дискуссии,диспуты, викторины) на базе сельских библиотек</t>
  </si>
  <si>
    <t>Пропаганда и внедрение в сознание несовершеннолетних и молодежи культурного и здорового образа жизни.Организация и проведение мероприятий и массовых акций среди молодежи в рамках сельских антинаркотических марафонов</t>
  </si>
  <si>
    <t>Организация и проведение мероприятий по духовно-нравственному и гражданско-патриотическому воспитанию молодежи (формирование духовно-нравственных ценностей, гражданской культуры и военно-патриотического воспитания молодежи, основанных на возрождении традиций российской государственности, оказание помощиветеранам ВОВ, труда, инвалидам)</t>
  </si>
  <si>
    <t>Организация и проведение комплексных физкультурно-спортивных, культурно-массовых и агитационно-пропагандитских мероприятий, в том числе в каникулярное время (спатакиады,летние и зимние спортивные игры, соревнования)</t>
  </si>
  <si>
    <t>1.7</t>
  </si>
  <si>
    <t>1.8</t>
  </si>
  <si>
    <t>1.9</t>
  </si>
  <si>
    <t>2</t>
  </si>
  <si>
    <t>3</t>
  </si>
  <si>
    <t>3.9</t>
  </si>
  <si>
    <t>3.10</t>
  </si>
  <si>
    <t>3.11</t>
  </si>
  <si>
    <t>3.12</t>
  </si>
  <si>
    <t>3.13</t>
  </si>
  <si>
    <t>3.14</t>
  </si>
  <si>
    <t>3.15</t>
  </si>
  <si>
    <t>5</t>
  </si>
  <si>
    <t>5.1</t>
  </si>
  <si>
    <t>5.2</t>
  </si>
  <si>
    <t>5.3</t>
  </si>
  <si>
    <t>5.4</t>
  </si>
  <si>
    <t>5.5</t>
  </si>
  <si>
    <t>5.6</t>
  </si>
  <si>
    <t>5.7</t>
  </si>
  <si>
    <t>"Осуществление материально-технического и транспортного обеспечения деятельности администрации сельского поселения Усинское муниципального района Сызранский Самарской области на 2017 год"</t>
  </si>
  <si>
    <t>Приобретение сканера</t>
  </si>
  <si>
    <t>Анализ питьевой воды из скважины и разводящей сети</t>
  </si>
  <si>
    <t>Приобретение контейнеров для ТБО</t>
  </si>
  <si>
    <t>Муниципальная  программа "Благоустройство территории сельского поселения Усинское муниципального района Сызранский на 2017 год"</t>
  </si>
  <si>
    <t>Снос аварийных деревьев в парке с.п.Усинское</t>
  </si>
  <si>
    <t>Уборка территории от мусора с.п.Усинское</t>
  </si>
  <si>
    <t>Ремонт памятников погибшим в ВОВ с.п.Усинское</t>
  </si>
  <si>
    <t>Отлов, эвтаназия больных, безнадзорных животных</t>
  </si>
  <si>
    <t>Приобретение мотокосы, бензопилы</t>
  </si>
  <si>
    <t>Приобретение масла для мотокосы и бензопилы</t>
  </si>
  <si>
    <t xml:space="preserve">Ремонт  дорог общего пользования местного значения сельского поселенияУсинское : с.Печерские Выселки отсыпка: от перекрестка ул.Кооперативная с ул.Приморская до  участка ул.Приморская, 31
</t>
  </si>
  <si>
    <t xml:space="preserve">Ремонт  дорог общего пользования местного значения сельского поселенияУсинское : с.Печерские Выселки отсыпка: от  участка ул.Приморская, 31 до д.30 по ул.Приморская
</t>
  </si>
  <si>
    <t xml:space="preserve">Ремонт  дорог общего пользования местного значения сельского поселенияУсинское : с.Печерские Выселки отсыпка: от д.30 по ул.Приморская до  перекрестка ул.Приморская и ул.Школьная
</t>
  </si>
  <si>
    <t xml:space="preserve">Ремонт  дорог общего пользования местного значения сельского поселенияУсинское : с.Печерские Выселки отсыпка: от перекрестка ул.Приморская и ул.Школьная до  ул.Приморская, д.47
</t>
  </si>
  <si>
    <t xml:space="preserve">Ремонт  дорог общего пользования местного значения сельского поселенияУсинское : с.Печерские Выселки отсыпка: от жилого дома 47 до жилого дома 42 по ул.Приморская 
</t>
  </si>
  <si>
    <t xml:space="preserve">Ремонт  дорог общего пользования местного значения сельского поселенияУсинское : с.Печерские Выселки отсыпка: от дома 42 по ул.Приморская до  окончания участка по ул.Приморская,д.55
</t>
  </si>
  <si>
    <t xml:space="preserve">Ремонт  дорог общего пользования местного значения сельского поселенияУсинское : Ямочный ремонт: от 3-его км. до 6 км. Автодороги Сызрань_Шигоны-с.Губино (в районе п.Новогубинск), от перекрестка автодороги М-5 Урал-Шигоны до  пос.Лесная Поляна
</t>
  </si>
  <si>
    <t>Ремонт  дорог общего пользования местного значения сельского поселенияУсинское : с.Усинское отсыпка:   от перекрестка ул.Ленина д.21 в сторону ул.Набережной</t>
  </si>
  <si>
    <t>Ремонт  дорог общего пользования местного значения сельского поселенияУсинское : с.Усинское отсыпка:  от перекрестка ул.Набережная, д.18 в сторону ул.Ленина</t>
  </si>
  <si>
    <t xml:space="preserve">Ремонт  дорог общего пользования местного значения сельского поселенияУсинское : с.Усинское отсыпка:  от д.23 ул.К.Маркса до перекрестка с ул.Ленинградской
</t>
  </si>
  <si>
    <t>Ремонт  дорог общего пользования местного значения сельского поселенияУсинское : с.Усинское отсыпка:  от перекрестка ул.Чапева до д.16 по ул.Куйбышева</t>
  </si>
  <si>
    <t>Ремонт  дорог общего пользования местного значения сельского поселенияУсинское : с.Усинское отсыпка:  от  д.16 по ул.Куйбышева до перекрестка ул.Ленинградской</t>
  </si>
  <si>
    <t>Муниципальная программа "Комплексное развитие коммунальной инфраструктуры сельского поселения Усинское муниципального района Сызранский Самарской области на 2017-2019 годы"</t>
  </si>
  <si>
    <t xml:space="preserve">Ремонт уличного колодца с.Усинское по ул.Карла Маркса д.8 </t>
  </si>
  <si>
    <t>Приобретение материала для замены трубы водоснабжения с Усинское по ул.Гагарина в районе д.8</t>
  </si>
  <si>
    <t>Замена трубы водоснабжения с Усинское по ул.Гагарина в районе д.8</t>
  </si>
  <si>
    <t>Муниципальная программа "Энергосбережение и повышение энергетической эффективности на территории сельского поселения Усинское муниципального района Сызранский Самарской области на 2016-2020 годы"</t>
  </si>
  <si>
    <t>Цель: Реализация государственной политики энергосбережения и повышения энергетической эффективности на территории сельского поселения Усинское муниципального района Сызранский. Повышение эффективности использования энергетических ресурсов за счет реализации энергосберегающих мероприятий. Внедрение оргпнизационных, правовых, экономических и технологических мероприятий, обеспечивающих снижение потребления энергетических ресурсов и повышения энергетической безопасности объектов, находящихся в ведении сельского поселения Усинское муниципального района Сызранский Самарской области. Реализация экономически обосновнного энергосберегающего комплекса взаимосвязанных мероприятий по рациональному использованию топливно-энергетических ресурсов (ТЭР) в сельском поселении Усинское муниципального района Сызранский Самарской области.Снижение затрат на ТЭР в сельском поселении Усинское муниципального района Сызранский Самарской области. Улучшение качества жизни населения сельского поселения Усинское,условий и комфортности проживания.</t>
  </si>
  <si>
    <t>Задачи: Обустройство и восстановление уличного освещения; снижение потребления электроэнергии приборами уличного освещения за счет модернизации сетей и приборов освещения;снижение бюджетных расходов на оплату электроэнергии, ТЭР с помощью установки приборов учета; улучшения качества освещения улиц;приведение в нормативное и высокоэффективное состояние уличного свещения; широкая пропаганда энергосбережения.</t>
  </si>
  <si>
    <t>Замена электроламп, прожекторов на энергосберегающие</t>
  </si>
  <si>
    <t>Покупка энергосберегающих ламп, прожекторов</t>
  </si>
  <si>
    <t>Снижение удельных показателей энергопотребления, в том числе снижение удельного расхода электрической энергии в системах уличного освещения (на 1 кв.м. освещаемой площади с уровнем освещенности, соответствующим установленным нормативам);увеличение доли современных энерго-эффективных светильников в общем количестве светильников наружного освещения;создание благоприятных условий проживания населения на территории сельского поселения Усинское;повышение безопасности дорожного движения,вклющающей снижение показателей при дорожно-транспортных происшествиях на автомобильных дорогах за счет доведения уровня освещенности до нормативного;улучшение криминогенной обстановки в муниципальном образовании</t>
  </si>
  <si>
    <t>Муниципальная программа "Капитальный ремонт муниципального жилищного фонда сельского поселения Усинское муниципального района Сызранский Самарской области на 2017 год"</t>
  </si>
  <si>
    <t xml:space="preserve">Цель: Создание безопасных и благоприятных условий проживания граждан; соблюдение требований, правил и норм технической эксплуатации жилищного фонда; повышение качества предоставляемых жилищно-коммунальных услуг;снижение затрат на текущее содержание жилищного фонда;внедрение ресурсосберегающих технологий;повышение благоустроенности жилья.
</t>
  </si>
  <si>
    <t>Задачи:  Приведение в нормативное состояние и соответствие установленным санитарным и техническим правилам и нормам инженерных сетей, строительных конструкций и элементов жилья, находящегося в муниципальной собственности.</t>
  </si>
  <si>
    <t>Капитальный ремонт квартиры №1,дома №8 по ул.Гагарина с.Усинское (демонтаж деревянных окон, постановка и монтаж оконных блоков из ПВХ)</t>
  </si>
  <si>
    <t>Создание безопасных и благоприятных условий проживания граждан; соблюдение требований, правил и норм технической эксплуатации жилищного фонда; повышение качества предоставляемых жилищно-коммунальных услуг;снижение затрат на текущее содержание жилищного фонда;внедрение ресурсосберегающих технологий;повышение благоустроенности жилья.</t>
  </si>
  <si>
    <t>Капитальный ремонт квартиры №1,дома №8 по ул.Гагарина с.Усинское (демонтаж кровельного покрытия)</t>
  </si>
  <si>
    <t>Капитальный ремонт квартиры №1,дома №8 по ул.Гагарина с.Усинское (монтаж кровельного покрытия)</t>
  </si>
  <si>
    <t>6</t>
  </si>
  <si>
    <t>7</t>
  </si>
  <si>
    <t>2.5</t>
  </si>
  <si>
    <t>2.6</t>
  </si>
  <si>
    <t>2.7</t>
  </si>
  <si>
    <t>2.8</t>
  </si>
  <si>
    <t>2.9</t>
  </si>
  <si>
    <t>2.10</t>
  </si>
  <si>
    <t>2.11</t>
  </si>
  <si>
    <t>4.2</t>
  </si>
  <si>
    <t>4.3</t>
  </si>
  <si>
    <t>6.1</t>
  </si>
  <si>
    <t>6.2</t>
  </si>
  <si>
    <t>7.1</t>
  </si>
  <si>
    <t>7.2</t>
  </si>
  <si>
    <t>7.3</t>
  </si>
  <si>
    <t>Оценка эффективности реализации  муниципальных  программ в сельском поселении Усинское муниципального района Сызранский Самарской области за 2018 год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</si>
</sst>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%"/>
    <numFmt numFmtId="174" formatCode="_(* #,##0.00_);_(* \(#,##0.00\);_(* &quot;-&quot;??_);_(@_)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Arial"/>
      <family val="2"/>
    </font>
    <font>
      <sz val="10"/>
      <name val="Helv"/>
      <family val="0"/>
    </font>
    <font>
      <b/>
      <sz val="10"/>
      <name val="Helv"/>
      <family val="0"/>
    </font>
    <font>
      <i/>
      <sz val="8"/>
      <color indexed="23"/>
      <name val="Helv"/>
      <family val="0"/>
    </font>
    <font>
      <sz val="10"/>
      <color indexed="62"/>
      <name val="Helv"/>
      <family val="0"/>
    </font>
    <font>
      <sz val="9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name val="Arial Cyr"/>
      <family val="0"/>
    </font>
    <font>
      <sz val="9"/>
      <color indexed="8"/>
      <name val="Times New Roman"/>
      <family val="1"/>
    </font>
    <font>
      <b/>
      <sz val="9"/>
      <color indexed="16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darkDown">
        <fgColor indexed="10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ashed">
        <color indexed="12"/>
      </left>
      <right style="dashed">
        <color indexed="12"/>
      </right>
      <top style="dashed">
        <color indexed="12"/>
      </top>
      <bottom style="dashed">
        <color indexed="1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 style="thin"/>
      <bottom style="thin"/>
    </border>
  </borders>
  <cellStyleXfs count="8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39" fillId="0" borderId="0" applyNumberFormat="0" applyFill="0" applyBorder="0" applyAlignment="0" applyProtection="0"/>
    <xf numFmtId="0" fontId="4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4" fillId="27" borderId="3" applyNumberFormat="0">
      <alignment horizontal="right" vertical="top"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9" fontId="4" fillId="28" borderId="3">
      <alignment horizontal="left" vertical="top"/>
      <protection/>
    </xf>
    <xf numFmtId="49" fontId="5" fillId="0" borderId="3">
      <alignment horizontal="left" vertical="top"/>
      <protection/>
    </xf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" fillId="29" borderId="3">
      <alignment horizontal="left" vertical="top" wrapText="1"/>
      <protection/>
    </xf>
    <xf numFmtId="0" fontId="5" fillId="0" borderId="3">
      <alignment horizontal="left" vertical="top" wrapText="1"/>
      <protection/>
    </xf>
    <xf numFmtId="0" fontId="4" fillId="2" borderId="3">
      <alignment horizontal="left" vertical="top" wrapText="1"/>
      <protection/>
    </xf>
    <xf numFmtId="0" fontId="4" fillId="30" borderId="3">
      <alignment horizontal="left" vertical="top" wrapText="1"/>
      <protection/>
    </xf>
    <xf numFmtId="0" fontId="4" fillId="31" borderId="3">
      <alignment horizontal="left" vertical="top" wrapText="1"/>
      <protection/>
    </xf>
    <xf numFmtId="0" fontId="4" fillId="32" borderId="3">
      <alignment horizontal="left" vertical="top" wrapText="1"/>
      <protection/>
    </xf>
    <xf numFmtId="0" fontId="4" fillId="0" borderId="3">
      <alignment horizontal="left" vertical="top" wrapText="1"/>
      <protection/>
    </xf>
    <xf numFmtId="0" fontId="6" fillId="0" borderId="0">
      <alignment horizontal="left" vertical="top"/>
      <protection/>
    </xf>
    <xf numFmtId="0" fontId="43" fillId="0" borderId="7" applyNumberFormat="0" applyFill="0" applyAlignment="0" applyProtection="0"/>
    <xf numFmtId="0" fontId="44" fillId="33" borderId="8" applyNumberFormat="0" applyAlignment="0" applyProtection="0"/>
    <xf numFmtId="0" fontId="45" fillId="0" borderId="0" applyNumberFormat="0" applyFill="0" applyBorder="0" applyAlignment="0" applyProtection="0"/>
    <xf numFmtId="0" fontId="46" fillId="34" borderId="0" applyNumberFormat="0" applyBorder="0" applyAlignment="0" applyProtection="0"/>
    <xf numFmtId="0" fontId="3" fillId="0" borderId="0">
      <alignment/>
      <protection/>
    </xf>
    <xf numFmtId="0" fontId="4" fillId="29" borderId="9" applyNumberFormat="0">
      <alignment horizontal="right" vertical="top"/>
      <protection/>
    </xf>
    <xf numFmtId="0" fontId="4" fillId="2" borderId="9" applyNumberFormat="0">
      <alignment horizontal="right" vertical="top"/>
      <protection/>
    </xf>
    <xf numFmtId="0" fontId="4" fillId="0" borderId="3" applyNumberFormat="0">
      <alignment horizontal="right" vertical="top"/>
      <protection/>
    </xf>
    <xf numFmtId="0" fontId="4" fillId="0" borderId="3" applyNumberFormat="0">
      <alignment horizontal="right" vertical="top"/>
      <protection/>
    </xf>
    <xf numFmtId="0" fontId="4" fillId="30" borderId="9" applyNumberFormat="0">
      <alignment horizontal="right" vertical="top"/>
      <protection/>
    </xf>
    <xf numFmtId="0" fontId="4" fillId="0" borderId="3" applyNumberFormat="0">
      <alignment horizontal="right" vertical="top"/>
      <protection/>
    </xf>
    <xf numFmtId="0" fontId="47" fillId="0" borderId="0" applyNumberFormat="0" applyFill="0" applyBorder="0" applyAlignment="0" applyProtection="0"/>
    <xf numFmtId="0" fontId="48" fillId="35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6" borderId="10" applyNumberFormat="0" applyFont="0" applyAlignment="0" applyProtection="0"/>
    <xf numFmtId="9" fontId="0" fillId="0" borderId="0" applyFont="0" applyFill="0" applyBorder="0" applyAlignment="0" applyProtection="0"/>
    <xf numFmtId="49" fontId="7" fillId="37" borderId="3">
      <alignment horizontal="left" vertical="top" wrapText="1"/>
      <protection/>
    </xf>
    <xf numFmtId="49" fontId="4" fillId="0" borderId="3">
      <alignment horizontal="left" vertical="top" wrapText="1"/>
      <protection/>
    </xf>
    <xf numFmtId="0" fontId="50" fillId="0" borderId="11" applyNumberFormat="0" applyFill="0" applyAlignment="0" applyProtection="0"/>
    <xf numFmtId="0" fontId="4" fillId="0" borderId="0">
      <alignment/>
      <protection/>
    </xf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4" fontId="3" fillId="0" borderId="0" applyFont="0" applyFill="0" applyBorder="0" applyAlignment="0" applyProtection="0"/>
    <xf numFmtId="0" fontId="52" fillId="38" borderId="0" applyNumberFormat="0" applyBorder="0" applyAlignment="0" applyProtection="0"/>
    <xf numFmtId="0" fontId="4" fillId="32" borderId="3">
      <alignment horizontal="left" vertical="top" wrapText="1"/>
      <protection/>
    </xf>
    <xf numFmtId="0" fontId="0" fillId="0" borderId="3">
      <alignment horizontal="left" vertical="top" wrapText="1"/>
      <protection/>
    </xf>
  </cellStyleXfs>
  <cellXfs count="100">
    <xf numFmtId="0" fontId="0" fillId="0" borderId="0" xfId="0" applyAlignment="1">
      <alignment/>
    </xf>
    <xf numFmtId="0" fontId="8" fillId="0" borderId="0" xfId="0" applyFont="1" applyAlignment="1">
      <alignment/>
    </xf>
    <xf numFmtId="49" fontId="9" fillId="39" borderId="12" xfId="0" applyNumberFormat="1" applyFont="1" applyFill="1" applyBorder="1" applyAlignment="1">
      <alignment horizontal="center" vertical="center" wrapText="1"/>
    </xf>
    <xf numFmtId="172" fontId="9" fillId="4" borderId="12" xfId="0" applyNumberFormat="1" applyFont="1" applyFill="1" applyBorder="1" applyAlignment="1">
      <alignment horizontal="center" vertical="center" wrapText="1"/>
    </xf>
    <xf numFmtId="172" fontId="9" fillId="37" borderId="13" xfId="0" applyNumberFormat="1" applyFont="1" applyFill="1" applyBorder="1" applyAlignment="1">
      <alignment horizontal="center" vertical="center" wrapText="1"/>
    </xf>
    <xf numFmtId="172" fontId="9" fillId="37" borderId="14" xfId="0" applyNumberFormat="1" applyFont="1" applyFill="1" applyBorder="1" applyAlignment="1">
      <alignment horizontal="center" vertical="center" wrapText="1"/>
    </xf>
    <xf numFmtId="172" fontId="9" fillId="0" borderId="12" xfId="0" applyNumberFormat="1" applyFont="1" applyBorder="1" applyAlignment="1">
      <alignment horizontal="left" vertical="center" wrapText="1"/>
    </xf>
    <xf numFmtId="172" fontId="9" fillId="0" borderId="12" xfId="0" applyNumberFormat="1" applyFont="1" applyBorder="1" applyAlignment="1">
      <alignment horizontal="center" vertical="center" wrapText="1"/>
    </xf>
    <xf numFmtId="172" fontId="10" fillId="0" borderId="12" xfId="0" applyNumberFormat="1" applyFont="1" applyBorder="1" applyAlignment="1">
      <alignment horizontal="center" vertical="center" wrapText="1"/>
    </xf>
    <xf numFmtId="49" fontId="9" fillId="39" borderId="12" xfId="83" applyNumberFormat="1" applyFont="1" applyFill="1" applyBorder="1" applyAlignment="1">
      <alignment horizontal="center" vertical="center" wrapText="1"/>
    </xf>
    <xf numFmtId="49" fontId="9" fillId="0" borderId="12" xfId="83" applyNumberFormat="1" applyFont="1" applyBorder="1" applyAlignment="1">
      <alignment horizontal="center" vertical="center"/>
    </xf>
    <xf numFmtId="172" fontId="9" fillId="0" borderId="13" xfId="0" applyNumberFormat="1" applyFont="1" applyBorder="1" applyAlignment="1">
      <alignment horizontal="center" vertical="center" wrapText="1"/>
    </xf>
    <xf numFmtId="49" fontId="9" fillId="0" borderId="12" xfId="83" applyNumberFormat="1" applyFont="1" applyBorder="1" applyAlignment="1">
      <alignment horizontal="center" vertical="center" wrapText="1"/>
    </xf>
    <xf numFmtId="49" fontId="10" fillId="0" borderId="12" xfId="83" applyNumberFormat="1" applyFont="1" applyBorder="1" applyAlignment="1">
      <alignment horizontal="center" vertical="center" wrapText="1"/>
    </xf>
    <xf numFmtId="49" fontId="10" fillId="39" borderId="12" xfId="83" applyNumberFormat="1" applyFont="1" applyFill="1" applyBorder="1" applyAlignment="1">
      <alignment horizontal="center" vertical="center" wrapText="1"/>
    </xf>
    <xf numFmtId="49" fontId="10" fillId="5" borderId="12" xfId="83" applyNumberFormat="1" applyFont="1" applyFill="1" applyBorder="1" applyAlignment="1">
      <alignment horizontal="left" vertical="center" wrapText="1"/>
    </xf>
    <xf numFmtId="49" fontId="9" fillId="5" borderId="12" xfId="83" applyNumberFormat="1" applyFont="1" applyFill="1" applyBorder="1" applyAlignment="1">
      <alignment horizontal="center" vertical="center"/>
    </xf>
    <xf numFmtId="49" fontId="9" fillId="5" borderId="12" xfId="83" applyNumberFormat="1" applyFont="1" applyFill="1" applyBorder="1" applyAlignment="1">
      <alignment horizontal="center" vertical="center" wrapText="1"/>
    </xf>
    <xf numFmtId="49" fontId="10" fillId="5" borderId="12" xfId="83" applyNumberFormat="1" applyFont="1" applyFill="1" applyBorder="1" applyAlignment="1">
      <alignment horizontal="center" vertical="center" wrapText="1"/>
    </xf>
    <xf numFmtId="172" fontId="10" fillId="0" borderId="12" xfId="0" applyNumberFormat="1" applyFont="1" applyBorder="1" applyAlignment="1">
      <alignment horizontal="left" vertical="center" wrapText="1"/>
    </xf>
    <xf numFmtId="172" fontId="12" fillId="0" borderId="12" xfId="0" applyNumberFormat="1" applyFont="1" applyBorder="1" applyAlignment="1">
      <alignment vertical="top" wrapText="1"/>
    </xf>
    <xf numFmtId="172" fontId="9" fillId="0" borderId="12" xfId="0" applyNumberFormat="1" applyFont="1" applyBorder="1" applyAlignment="1">
      <alignment vertical="center" wrapText="1"/>
    </xf>
    <xf numFmtId="1" fontId="9" fillId="0" borderId="12" xfId="0" applyNumberFormat="1" applyFont="1" applyBorder="1" applyAlignment="1">
      <alignment horizontal="center" vertical="center" wrapText="1"/>
    </xf>
    <xf numFmtId="172" fontId="9" fillId="0" borderId="12" xfId="0" applyNumberFormat="1" applyFont="1" applyBorder="1" applyAlignment="1">
      <alignment/>
    </xf>
    <xf numFmtId="0" fontId="9" fillId="0" borderId="12" xfId="0" applyFont="1" applyBorder="1" applyAlignment="1">
      <alignment wrapText="1"/>
    </xf>
    <xf numFmtId="0" fontId="9" fillId="0" borderId="12" xfId="0" applyFont="1" applyBorder="1" applyAlignment="1">
      <alignment horizontal="center" vertical="center" wrapText="1"/>
    </xf>
    <xf numFmtId="172" fontId="13" fillId="0" borderId="12" xfId="0" applyNumberFormat="1" applyFont="1" applyBorder="1" applyAlignment="1">
      <alignment horizontal="center" vertical="center" wrapText="1"/>
    </xf>
    <xf numFmtId="49" fontId="10" fillId="39" borderId="12" xfId="0" applyNumberFormat="1" applyFont="1" applyFill="1" applyBorder="1" applyAlignment="1">
      <alignment horizontal="center" vertical="center" wrapText="1"/>
    </xf>
    <xf numFmtId="172" fontId="11" fillId="0" borderId="12" xfId="0" applyNumberFormat="1" applyFont="1" applyBorder="1" applyAlignment="1">
      <alignment horizontal="right" vertical="center" wrapText="1"/>
    </xf>
    <xf numFmtId="1" fontId="11" fillId="0" borderId="12" xfId="0" applyNumberFormat="1" applyFont="1" applyBorder="1" applyAlignment="1">
      <alignment horizontal="center" vertical="center" wrapText="1"/>
    </xf>
    <xf numFmtId="172" fontId="11" fillId="0" borderId="12" xfId="0" applyNumberFormat="1" applyFont="1" applyBorder="1" applyAlignment="1">
      <alignment horizontal="center" vertical="center" wrapText="1"/>
    </xf>
    <xf numFmtId="172" fontId="10" fillId="0" borderId="12" xfId="0" applyNumberFormat="1" applyFont="1" applyBorder="1" applyAlignment="1">
      <alignment vertical="center" wrapText="1"/>
    </xf>
    <xf numFmtId="172" fontId="11" fillId="5" borderId="12" xfId="0" applyNumberFormat="1" applyFont="1" applyFill="1" applyBorder="1" applyAlignment="1">
      <alignment horizontal="center" vertical="center" wrapText="1"/>
    </xf>
    <xf numFmtId="172" fontId="11" fillId="5" borderId="12" xfId="0" applyNumberFormat="1" applyFont="1" applyFill="1" applyBorder="1" applyAlignment="1">
      <alignment horizontal="left" vertical="center" wrapText="1"/>
    </xf>
    <xf numFmtId="172" fontId="14" fillId="40" borderId="12" xfId="0" applyNumberFormat="1" applyFont="1" applyFill="1" applyBorder="1" applyAlignment="1">
      <alignment horizontal="left" vertical="center" wrapText="1"/>
    </xf>
    <xf numFmtId="172" fontId="10" fillId="40" borderId="12" xfId="0" applyNumberFormat="1" applyFont="1" applyFill="1" applyBorder="1" applyAlignment="1">
      <alignment horizontal="center" vertical="center" wrapText="1"/>
    </xf>
    <xf numFmtId="1" fontId="9" fillId="39" borderId="12" xfId="0" applyNumberFormat="1" applyFont="1" applyFill="1" applyBorder="1" applyAlignment="1">
      <alignment horizontal="center" vertical="center" wrapText="1"/>
    </xf>
    <xf numFmtId="1" fontId="13" fillId="0" borderId="12" xfId="0" applyNumberFormat="1" applyFont="1" applyBorder="1" applyAlignment="1">
      <alignment horizontal="center" vertical="center" wrapText="1"/>
    </xf>
    <xf numFmtId="172" fontId="9" fillId="39" borderId="12" xfId="0" applyNumberFormat="1" applyFont="1" applyFill="1" applyBorder="1" applyAlignment="1">
      <alignment horizontal="center" vertical="center" wrapText="1"/>
    </xf>
    <xf numFmtId="2" fontId="11" fillId="0" borderId="12" xfId="0" applyNumberFormat="1" applyFont="1" applyBorder="1" applyAlignment="1">
      <alignment horizontal="center" vertical="center" wrapText="1"/>
    </xf>
    <xf numFmtId="172" fontId="9" fillId="0" borderId="15" xfId="0" applyNumberFormat="1" applyFont="1" applyBorder="1" applyAlignment="1">
      <alignment horizontal="left" vertical="center" wrapText="1"/>
    </xf>
    <xf numFmtId="172" fontId="11" fillId="5" borderId="12" xfId="0" applyNumberFormat="1" applyFont="1" applyFill="1" applyBorder="1" applyAlignment="1">
      <alignment horizontal="center" vertical="center"/>
    </xf>
    <xf numFmtId="172" fontId="9" fillId="5" borderId="12" xfId="0" applyNumberFormat="1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justify" vertical="top" wrapText="1"/>
    </xf>
    <xf numFmtId="0" fontId="8" fillId="0" borderId="12" xfId="0" applyFont="1" applyBorder="1" applyAlignment="1">
      <alignment/>
    </xf>
    <xf numFmtId="172" fontId="9" fillId="0" borderId="16" xfId="0" applyNumberFormat="1" applyFont="1" applyBorder="1" applyAlignment="1">
      <alignment horizontal="left" vertical="center" wrapText="1"/>
    </xf>
    <xf numFmtId="2" fontId="9" fillId="0" borderId="12" xfId="0" applyNumberFormat="1" applyFont="1" applyBorder="1" applyAlignment="1">
      <alignment horizontal="center" vertical="center" wrapText="1"/>
    </xf>
    <xf numFmtId="2" fontId="9" fillId="0" borderId="12" xfId="0" applyNumberFormat="1" applyFont="1" applyBorder="1" applyAlignment="1">
      <alignment horizontal="center" vertical="center"/>
    </xf>
    <xf numFmtId="172" fontId="9" fillId="0" borderId="16" xfId="0" applyNumberFormat="1" applyFont="1" applyBorder="1" applyAlignment="1">
      <alignment vertical="center" wrapText="1"/>
    </xf>
    <xf numFmtId="2" fontId="9" fillId="0" borderId="16" xfId="0" applyNumberFormat="1" applyFont="1" applyBorder="1" applyAlignment="1">
      <alignment horizontal="center" vertical="center" wrapText="1"/>
    </xf>
    <xf numFmtId="1" fontId="9" fillId="0" borderId="16" xfId="0" applyNumberFormat="1" applyFont="1" applyBorder="1" applyAlignment="1">
      <alignment horizontal="center" vertical="center" wrapText="1"/>
    </xf>
    <xf numFmtId="172" fontId="9" fillId="0" borderId="16" xfId="0" applyNumberFormat="1" applyFont="1" applyBorder="1" applyAlignment="1">
      <alignment/>
    </xf>
    <xf numFmtId="0" fontId="9" fillId="0" borderId="16" xfId="0" applyFont="1" applyBorder="1" applyAlignment="1">
      <alignment horizontal="center" vertical="center" wrapText="1"/>
    </xf>
    <xf numFmtId="172" fontId="13" fillId="0" borderId="16" xfId="0" applyNumberFormat="1" applyFont="1" applyBorder="1" applyAlignment="1">
      <alignment horizontal="center" vertical="center" wrapText="1"/>
    </xf>
    <xf numFmtId="172" fontId="9" fillId="0" borderId="15" xfId="0" applyNumberFormat="1" applyFont="1" applyBorder="1" applyAlignment="1">
      <alignment vertical="center" wrapText="1"/>
    </xf>
    <xf numFmtId="2" fontId="9" fillId="0" borderId="15" xfId="0" applyNumberFormat="1" applyFont="1" applyBorder="1" applyAlignment="1">
      <alignment horizontal="center" vertical="center"/>
    </xf>
    <xf numFmtId="1" fontId="9" fillId="0" borderId="15" xfId="0" applyNumberFormat="1" applyFont="1" applyBorder="1" applyAlignment="1">
      <alignment horizontal="center" vertical="center" wrapText="1"/>
    </xf>
    <xf numFmtId="172" fontId="9" fillId="0" borderId="15" xfId="0" applyNumberFormat="1" applyFont="1" applyBorder="1" applyAlignment="1">
      <alignment/>
    </xf>
    <xf numFmtId="0" fontId="9" fillId="0" borderId="15" xfId="0" applyFont="1" applyBorder="1" applyAlignment="1">
      <alignment horizontal="center" vertical="center" wrapText="1"/>
    </xf>
    <xf numFmtId="172" fontId="13" fillId="0" borderId="15" xfId="0" applyNumberFormat="1" applyFont="1" applyBorder="1" applyAlignment="1">
      <alignment horizontal="center" vertical="center" wrapText="1"/>
    </xf>
    <xf numFmtId="4" fontId="11" fillId="0" borderId="12" xfId="0" applyNumberFormat="1" applyFont="1" applyBorder="1" applyAlignment="1">
      <alignment horizontal="center" vertical="center" wrapText="1"/>
    </xf>
    <xf numFmtId="172" fontId="10" fillId="0" borderId="0" xfId="0" applyNumberFormat="1" applyFont="1" applyBorder="1" applyAlignment="1">
      <alignment vertical="center" wrapText="1"/>
    </xf>
    <xf numFmtId="172" fontId="9" fillId="0" borderId="0" xfId="0" applyNumberFormat="1" applyFont="1" applyBorder="1" applyAlignment="1">
      <alignment vertical="center" wrapText="1"/>
    </xf>
    <xf numFmtId="172" fontId="9" fillId="0" borderId="0" xfId="0" applyNumberFormat="1" applyFont="1" applyBorder="1" applyAlignment="1">
      <alignment/>
    </xf>
    <xf numFmtId="0" fontId="10" fillId="5" borderId="17" xfId="0" applyFont="1" applyFill="1" applyBorder="1" applyAlignment="1">
      <alignment horizontal="left" vertical="center" wrapText="1"/>
    </xf>
    <xf numFmtId="0" fontId="10" fillId="5" borderId="17" xfId="0" applyFont="1" applyFill="1" applyBorder="1" applyAlignment="1">
      <alignment vertical="center" wrapText="1"/>
    </xf>
    <xf numFmtId="0" fontId="9" fillId="0" borderId="17" xfId="0" applyFont="1" applyBorder="1" applyAlignment="1">
      <alignment wrapText="1"/>
    </xf>
    <xf numFmtId="0" fontId="9" fillId="0" borderId="12" xfId="0" applyFont="1" applyBorder="1" applyAlignment="1">
      <alignment vertical="center" wrapText="1"/>
    </xf>
    <xf numFmtId="2" fontId="9" fillId="0" borderId="12" xfId="0" applyNumberFormat="1" applyFont="1" applyBorder="1" applyAlignment="1">
      <alignment horizontal="left" vertical="center" wrapText="1"/>
    </xf>
    <xf numFmtId="172" fontId="9" fillId="0" borderId="0" xfId="0" applyNumberFormat="1" applyFont="1" applyAlignment="1">
      <alignment horizontal="center" vertical="center"/>
    </xf>
    <xf numFmtId="172" fontId="9" fillId="0" borderId="12" xfId="0" applyNumberFormat="1" applyFont="1" applyBorder="1" applyAlignment="1">
      <alignment vertical="center"/>
    </xf>
    <xf numFmtId="0" fontId="9" fillId="0" borderId="12" xfId="0" applyFont="1" applyBorder="1" applyAlignment="1">
      <alignment vertical="top" wrapText="1"/>
    </xf>
    <xf numFmtId="2" fontId="10" fillId="0" borderId="12" xfId="0" applyNumberFormat="1" applyFont="1" applyBorder="1" applyAlignment="1">
      <alignment horizontal="left" vertical="center" wrapText="1"/>
    </xf>
    <xf numFmtId="0" fontId="9" fillId="0" borderId="0" xfId="0" applyFont="1" applyAlignment="1">
      <alignment vertical="top" wrapText="1"/>
    </xf>
    <xf numFmtId="0" fontId="9" fillId="0" borderId="15" xfId="0" applyFont="1" applyBorder="1" applyAlignment="1">
      <alignment vertical="top" wrapText="1"/>
    </xf>
    <xf numFmtId="0" fontId="15" fillId="0" borderId="0" xfId="0" applyFont="1" applyAlignment="1">
      <alignment horizontal="center" wrapText="1"/>
    </xf>
    <xf numFmtId="49" fontId="9" fillId="39" borderId="12" xfId="0" applyNumberFormat="1" applyFont="1" applyFill="1" applyBorder="1" applyAlignment="1">
      <alignment horizontal="center" vertical="center" wrapText="1"/>
    </xf>
    <xf numFmtId="172" fontId="9" fillId="4" borderId="12" xfId="0" applyNumberFormat="1" applyFont="1" applyFill="1" applyBorder="1" applyAlignment="1">
      <alignment horizontal="center" vertical="center" wrapText="1"/>
    </xf>
    <xf numFmtId="172" fontId="10" fillId="4" borderId="18" xfId="0" applyNumberFormat="1" applyFont="1" applyFill="1" applyBorder="1" applyAlignment="1">
      <alignment horizontal="center" vertical="center" wrapText="1"/>
    </xf>
    <xf numFmtId="172" fontId="10" fillId="4" borderId="19" xfId="0" applyNumberFormat="1" applyFont="1" applyFill="1" applyBorder="1" applyAlignment="1">
      <alignment horizontal="center" vertical="center" wrapText="1"/>
    </xf>
    <xf numFmtId="172" fontId="10" fillId="4" borderId="20" xfId="0" applyNumberFormat="1" applyFont="1" applyFill="1" applyBorder="1" applyAlignment="1">
      <alignment horizontal="center" vertical="center" wrapText="1"/>
    </xf>
    <xf numFmtId="172" fontId="10" fillId="4" borderId="21" xfId="0" applyNumberFormat="1" applyFont="1" applyFill="1" applyBorder="1" applyAlignment="1">
      <alignment horizontal="center" vertical="center" wrapText="1"/>
    </xf>
    <xf numFmtId="172" fontId="10" fillId="4" borderId="22" xfId="0" applyNumberFormat="1" applyFont="1" applyFill="1" applyBorder="1" applyAlignment="1">
      <alignment horizontal="center" vertical="center" wrapText="1"/>
    </xf>
    <xf numFmtId="172" fontId="10" fillId="4" borderId="23" xfId="0" applyNumberFormat="1" applyFont="1" applyFill="1" applyBorder="1" applyAlignment="1">
      <alignment horizontal="center" vertical="center" wrapText="1"/>
    </xf>
    <xf numFmtId="172" fontId="10" fillId="37" borderId="13" xfId="0" applyNumberFormat="1" applyFont="1" applyFill="1" applyBorder="1" applyAlignment="1">
      <alignment horizontal="center" vertical="center" wrapText="1"/>
    </xf>
    <xf numFmtId="172" fontId="10" fillId="37" borderId="24" xfId="0" applyNumberFormat="1" applyFont="1" applyFill="1" applyBorder="1" applyAlignment="1">
      <alignment horizontal="center" vertical="center" wrapText="1"/>
    </xf>
    <xf numFmtId="172" fontId="10" fillId="37" borderId="14" xfId="0" applyNumberFormat="1" applyFont="1" applyFill="1" applyBorder="1" applyAlignment="1">
      <alignment horizontal="center" vertical="center" wrapText="1"/>
    </xf>
    <xf numFmtId="172" fontId="11" fillId="32" borderId="12" xfId="0" applyNumberFormat="1" applyFont="1" applyFill="1" applyBorder="1" applyAlignment="1">
      <alignment horizontal="center" vertical="center" wrapText="1"/>
    </xf>
    <xf numFmtId="172" fontId="9" fillId="37" borderId="12" xfId="0" applyNumberFormat="1" applyFont="1" applyFill="1" applyBorder="1" applyAlignment="1">
      <alignment horizontal="center" vertical="center" wrapText="1"/>
    </xf>
    <xf numFmtId="172" fontId="9" fillId="37" borderId="13" xfId="0" applyNumberFormat="1" applyFont="1" applyFill="1" applyBorder="1" applyAlignment="1">
      <alignment horizontal="center" vertical="center" wrapText="1"/>
    </xf>
    <xf numFmtId="172" fontId="9" fillId="37" borderId="24" xfId="0" applyNumberFormat="1" applyFont="1" applyFill="1" applyBorder="1" applyAlignment="1">
      <alignment horizontal="center" vertical="center" wrapText="1"/>
    </xf>
    <xf numFmtId="172" fontId="9" fillId="37" borderId="20" xfId="0" applyNumberFormat="1" applyFont="1" applyFill="1" applyBorder="1" applyAlignment="1">
      <alignment horizontal="center" vertical="center" wrapText="1"/>
    </xf>
    <xf numFmtId="172" fontId="9" fillId="37" borderId="23" xfId="0" applyNumberFormat="1" applyFont="1" applyFill="1" applyBorder="1" applyAlignment="1">
      <alignment horizontal="center" vertical="center" wrapText="1"/>
    </xf>
    <xf numFmtId="172" fontId="10" fillId="0" borderId="12" xfId="0" applyNumberFormat="1" applyFont="1" applyBorder="1" applyAlignment="1">
      <alignment horizontal="left" vertical="center" wrapText="1"/>
    </xf>
    <xf numFmtId="172" fontId="10" fillId="0" borderId="12" xfId="0" applyNumberFormat="1" applyFont="1" applyBorder="1" applyAlignment="1">
      <alignment vertical="top" wrapText="1"/>
    </xf>
    <xf numFmtId="172" fontId="12" fillId="0" borderId="12" xfId="0" applyNumberFormat="1" applyFont="1" applyBorder="1" applyAlignment="1">
      <alignment vertical="top" wrapText="1"/>
    </xf>
    <xf numFmtId="172" fontId="11" fillId="0" borderId="12" xfId="0" applyNumberFormat="1" applyFont="1" applyBorder="1" applyAlignment="1">
      <alignment horizontal="left" vertical="center" wrapText="1"/>
    </xf>
    <xf numFmtId="172" fontId="10" fillId="0" borderId="15" xfId="0" applyNumberFormat="1" applyFont="1" applyBorder="1" applyAlignment="1">
      <alignment horizontal="left" vertical="center" wrapText="1"/>
    </xf>
    <xf numFmtId="172" fontId="14" fillId="40" borderId="12" xfId="0" applyNumberFormat="1" applyFont="1" applyFill="1" applyBorder="1" applyAlignment="1">
      <alignment horizontal="left" vertical="center" wrapText="1"/>
    </xf>
    <xf numFmtId="172" fontId="10" fillId="0" borderId="16" xfId="0" applyNumberFormat="1" applyFont="1" applyBorder="1" applyAlignment="1">
      <alignment horizontal="left" vertical="center" wrapText="1"/>
    </xf>
  </cellXfs>
  <cellStyles count="7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(редактируемые)" xfId="43"/>
    <cellStyle name="Данные (только для чтения)" xfId="44"/>
    <cellStyle name="Данные для удаления" xfId="45"/>
    <cellStyle name="Currency" xfId="46"/>
    <cellStyle name="Currency [0]" xfId="47"/>
    <cellStyle name="Заголовки полей" xfId="48"/>
    <cellStyle name="Заголовки полей [печать]" xfId="49"/>
    <cellStyle name="Заголовок 1" xfId="50"/>
    <cellStyle name="Заголовок 2" xfId="51"/>
    <cellStyle name="Заголовок 3" xfId="52"/>
    <cellStyle name="Заголовок 4" xfId="53"/>
    <cellStyle name="Заголовок меры" xfId="54"/>
    <cellStyle name="Заголовок показателя [печать]" xfId="55"/>
    <cellStyle name="Заголовок показателя константы" xfId="56"/>
    <cellStyle name="Заголовок результата расчета" xfId="57"/>
    <cellStyle name="Заголовок свободного показателя" xfId="58"/>
    <cellStyle name="Значение фильтра" xfId="59"/>
    <cellStyle name="Значение фильтра [печать]" xfId="60"/>
    <cellStyle name="Информация о задаче" xfId="61"/>
    <cellStyle name="Итог" xfId="62"/>
    <cellStyle name="Контрольная ячейка" xfId="63"/>
    <cellStyle name="Название" xfId="64"/>
    <cellStyle name="Нейтральный" xfId="65"/>
    <cellStyle name="Обычный 2" xfId="66"/>
    <cellStyle name="Отдельная ячейка" xfId="67"/>
    <cellStyle name="Отдельная ячейка - константа" xfId="68"/>
    <cellStyle name="Отдельная ячейка - константа [печать]" xfId="69"/>
    <cellStyle name="Отдельная ячейка [печать]" xfId="70"/>
    <cellStyle name="Отдельная ячейка-результат" xfId="71"/>
    <cellStyle name="Отдельная ячейка-результат [печать]" xfId="72"/>
    <cellStyle name="Followed Hyperlink" xfId="73"/>
    <cellStyle name="Плохой" xfId="74"/>
    <cellStyle name="Пояснение" xfId="75"/>
    <cellStyle name="Примечание" xfId="76"/>
    <cellStyle name="Percent" xfId="77"/>
    <cellStyle name="Свойства элементов измерения" xfId="78"/>
    <cellStyle name="Свойства элементов измерения [печать]" xfId="79"/>
    <cellStyle name="Связанная ячейка" xfId="80"/>
    <cellStyle name="Стиль 1" xfId="81"/>
    <cellStyle name="Текст предупреждения" xfId="82"/>
    <cellStyle name="Comma" xfId="83"/>
    <cellStyle name="Comma [0]" xfId="84"/>
    <cellStyle name="Финансовый 2" xfId="85"/>
    <cellStyle name="Хороший" xfId="86"/>
    <cellStyle name="Элементы осей" xfId="87"/>
    <cellStyle name="Элементы осей [печать]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86"/>
  <sheetViews>
    <sheetView tabSelected="1" zoomScalePageLayoutView="0" workbookViewId="0" topLeftCell="A1">
      <selection activeCell="K1" sqref="K1"/>
    </sheetView>
  </sheetViews>
  <sheetFormatPr defaultColWidth="9.00390625" defaultRowHeight="12.75"/>
  <cols>
    <col min="1" max="1" width="4.375" style="1" customWidth="1"/>
    <col min="2" max="2" width="26.75390625" style="1" customWidth="1"/>
    <col min="3" max="3" width="11.375" style="1" customWidth="1"/>
    <col min="4" max="4" width="10.25390625" style="1" customWidth="1"/>
    <col min="5" max="5" width="6.125" style="1" customWidth="1"/>
    <col min="6" max="6" width="5.875" style="1" customWidth="1"/>
    <col min="7" max="7" width="26.125" style="1" customWidth="1"/>
    <col min="8" max="8" width="5.625" style="1" customWidth="1"/>
    <col min="9" max="9" width="6.00390625" style="1" customWidth="1"/>
    <col min="10" max="10" width="5.375" style="1" customWidth="1"/>
    <col min="11" max="11" width="6.125" style="1" customWidth="1"/>
    <col min="12" max="12" width="11.75390625" style="1" customWidth="1"/>
    <col min="13" max="13" width="5.875" style="1" customWidth="1"/>
    <col min="14" max="16384" width="9.125" style="1" customWidth="1"/>
  </cols>
  <sheetData>
    <row r="1" spans="3:10" ht="57.75" customHeight="1">
      <c r="C1" s="75" t="s">
        <v>169</v>
      </c>
      <c r="D1" s="75"/>
      <c r="E1" s="75"/>
      <c r="F1" s="75"/>
      <c r="G1" s="75"/>
      <c r="H1" s="75"/>
      <c r="I1" s="75"/>
      <c r="J1" s="75"/>
    </row>
    <row r="3" spans="1:13" ht="12.75" customHeight="1">
      <c r="A3" s="76" t="s">
        <v>18</v>
      </c>
      <c r="B3" s="77" t="s">
        <v>28</v>
      </c>
      <c r="C3" s="78" t="s">
        <v>49</v>
      </c>
      <c r="D3" s="79"/>
      <c r="E3" s="80"/>
      <c r="F3" s="77" t="s">
        <v>39</v>
      </c>
      <c r="G3" s="84" t="s">
        <v>29</v>
      </c>
      <c r="H3" s="85"/>
      <c r="I3" s="85"/>
      <c r="J3" s="85"/>
      <c r="K3" s="85"/>
      <c r="L3" s="86"/>
      <c r="M3" s="87" t="s">
        <v>38</v>
      </c>
    </row>
    <row r="4" spans="1:13" ht="12">
      <c r="A4" s="76"/>
      <c r="B4" s="77"/>
      <c r="C4" s="81"/>
      <c r="D4" s="82"/>
      <c r="E4" s="83"/>
      <c r="F4" s="77"/>
      <c r="G4" s="88" t="s">
        <v>5</v>
      </c>
      <c r="H4" s="88" t="s">
        <v>4</v>
      </c>
      <c r="I4" s="89" t="s">
        <v>6</v>
      </c>
      <c r="J4" s="90"/>
      <c r="K4" s="88" t="s">
        <v>9</v>
      </c>
      <c r="L4" s="91" t="s">
        <v>46</v>
      </c>
      <c r="M4" s="87"/>
    </row>
    <row r="5" spans="1:13" ht="114" customHeight="1">
      <c r="A5" s="76"/>
      <c r="B5" s="77"/>
      <c r="C5" s="3" t="s">
        <v>35</v>
      </c>
      <c r="D5" s="3" t="s">
        <v>36</v>
      </c>
      <c r="E5" s="3" t="s">
        <v>37</v>
      </c>
      <c r="F5" s="77"/>
      <c r="G5" s="88"/>
      <c r="H5" s="88"/>
      <c r="I5" s="5" t="s">
        <v>7</v>
      </c>
      <c r="J5" s="4" t="s">
        <v>8</v>
      </c>
      <c r="K5" s="88"/>
      <c r="L5" s="92"/>
      <c r="M5" s="87"/>
    </row>
    <row r="6" spans="1:13" ht="0.75" customHeight="1">
      <c r="A6" s="2"/>
      <c r="B6" s="6" t="s">
        <v>30</v>
      </c>
      <c r="C6" s="7"/>
      <c r="D6" s="7"/>
      <c r="E6" s="7" t="s">
        <v>32</v>
      </c>
      <c r="F6" s="7"/>
      <c r="G6" s="6"/>
      <c r="H6" s="7"/>
      <c r="I6" s="7"/>
      <c r="J6" s="7"/>
      <c r="K6" s="7" t="s">
        <v>51</v>
      </c>
      <c r="L6" s="7"/>
      <c r="M6" s="8" t="s">
        <v>24</v>
      </c>
    </row>
    <row r="7" spans="1:13" ht="12">
      <c r="A7" s="9">
        <v>1</v>
      </c>
      <c r="B7" s="10">
        <v>2</v>
      </c>
      <c r="C7" s="10">
        <f>B7+1</f>
        <v>3</v>
      </c>
      <c r="D7" s="10">
        <f aca="true" t="shared" si="0" ref="D7:K7">C7+1</f>
        <v>4</v>
      </c>
      <c r="E7" s="10">
        <f t="shared" si="0"/>
        <v>5</v>
      </c>
      <c r="F7" s="10">
        <v>6</v>
      </c>
      <c r="G7" s="12">
        <f t="shared" si="0"/>
        <v>7</v>
      </c>
      <c r="H7" s="12">
        <v>8</v>
      </c>
      <c r="I7" s="12">
        <f t="shared" si="0"/>
        <v>9</v>
      </c>
      <c r="J7" s="12">
        <v>10</v>
      </c>
      <c r="K7" s="12">
        <f t="shared" si="0"/>
        <v>11</v>
      </c>
      <c r="L7" s="12" t="s">
        <v>22</v>
      </c>
      <c r="M7" s="13" t="s">
        <v>23</v>
      </c>
    </row>
    <row r="8" spans="1:13" ht="122.25" customHeight="1">
      <c r="A8" s="14" t="s">
        <v>31</v>
      </c>
      <c r="B8" s="15" t="s">
        <v>113</v>
      </c>
      <c r="C8" s="16"/>
      <c r="D8" s="16"/>
      <c r="E8" s="16"/>
      <c r="F8" s="16"/>
      <c r="G8" s="17"/>
      <c r="H8" s="17"/>
      <c r="I8" s="17"/>
      <c r="J8" s="17"/>
      <c r="K8" s="17"/>
      <c r="L8" s="18" t="s">
        <v>17</v>
      </c>
      <c r="M8" s="18"/>
    </row>
    <row r="9" spans="1:13" ht="30.75" customHeight="1">
      <c r="A9" s="2"/>
      <c r="B9" s="93" t="s">
        <v>63</v>
      </c>
      <c r="C9" s="93"/>
      <c r="D9" s="93"/>
      <c r="E9" s="93"/>
      <c r="F9" s="93"/>
      <c r="G9" s="93"/>
      <c r="H9" s="93"/>
      <c r="I9" s="93"/>
      <c r="J9" s="93"/>
      <c r="K9" s="93"/>
      <c r="L9" s="19"/>
      <c r="M9" s="8"/>
    </row>
    <row r="10" spans="1:13" ht="20.25" customHeight="1">
      <c r="A10" s="2"/>
      <c r="B10" s="94" t="s">
        <v>64</v>
      </c>
      <c r="C10" s="95"/>
      <c r="D10" s="95"/>
      <c r="E10" s="95"/>
      <c r="F10" s="95"/>
      <c r="G10" s="95"/>
      <c r="H10" s="95"/>
      <c r="I10" s="95"/>
      <c r="J10" s="95"/>
      <c r="K10" s="95"/>
      <c r="L10" s="20"/>
      <c r="M10" s="8"/>
    </row>
    <row r="11" spans="1:13" ht="66.75" customHeight="1">
      <c r="A11" s="2" t="s">
        <v>25</v>
      </c>
      <c r="B11" s="21" t="s">
        <v>65</v>
      </c>
      <c r="C11" s="46">
        <v>120000</v>
      </c>
      <c r="D11" s="46">
        <v>120000</v>
      </c>
      <c r="E11" s="22">
        <f aca="true" t="shared" si="1" ref="E11:E21">D11/C11*100</f>
        <v>100</v>
      </c>
      <c r="F11" s="23"/>
      <c r="G11" s="67" t="s">
        <v>57</v>
      </c>
      <c r="H11" s="25" t="s">
        <v>34</v>
      </c>
      <c r="I11" s="25">
        <v>1</v>
      </c>
      <c r="J11" s="25">
        <v>1</v>
      </c>
      <c r="K11" s="26">
        <f>J11/I11*100</f>
        <v>100</v>
      </c>
      <c r="L11" s="26" t="s">
        <v>47</v>
      </c>
      <c r="M11" s="8">
        <f aca="true" t="shared" si="2" ref="M11:M21">K11/E11*100</f>
        <v>100</v>
      </c>
    </row>
    <row r="12" spans="1:13" ht="67.5" customHeight="1">
      <c r="A12" s="2" t="s">
        <v>26</v>
      </c>
      <c r="B12" s="21" t="s">
        <v>66</v>
      </c>
      <c r="C12" s="46">
        <v>31852</v>
      </c>
      <c r="D12" s="46">
        <v>31852</v>
      </c>
      <c r="E12" s="22">
        <f t="shared" si="1"/>
        <v>100</v>
      </c>
      <c r="F12" s="23"/>
      <c r="G12" s="67" t="s">
        <v>58</v>
      </c>
      <c r="H12" s="25" t="s">
        <v>34</v>
      </c>
      <c r="I12" s="22">
        <v>1</v>
      </c>
      <c r="J12" s="22">
        <v>1</v>
      </c>
      <c r="K12" s="26">
        <f>J12/I12*100</f>
        <v>100</v>
      </c>
      <c r="L12" s="26" t="s">
        <v>47</v>
      </c>
      <c r="M12" s="8">
        <f t="shared" si="2"/>
        <v>100</v>
      </c>
    </row>
    <row r="13" spans="1:13" ht="57.75" customHeight="1">
      <c r="A13" s="2" t="s">
        <v>27</v>
      </c>
      <c r="B13" s="21" t="s">
        <v>0</v>
      </c>
      <c r="C13" s="46">
        <v>7400</v>
      </c>
      <c r="D13" s="46">
        <v>7400</v>
      </c>
      <c r="E13" s="22">
        <f t="shared" si="1"/>
        <v>100</v>
      </c>
      <c r="F13" s="23"/>
      <c r="G13" s="67" t="s">
        <v>58</v>
      </c>
      <c r="H13" s="25" t="s">
        <v>34</v>
      </c>
      <c r="I13" s="25">
        <v>1</v>
      </c>
      <c r="J13" s="25">
        <v>1</v>
      </c>
      <c r="K13" s="26">
        <f>J13/I13*100</f>
        <v>100</v>
      </c>
      <c r="L13" s="26" t="s">
        <v>47</v>
      </c>
      <c r="M13" s="8">
        <f t="shared" si="2"/>
        <v>100</v>
      </c>
    </row>
    <row r="14" spans="1:13" ht="51" customHeight="1">
      <c r="A14" s="2" t="s">
        <v>10</v>
      </c>
      <c r="B14" s="48" t="s">
        <v>2</v>
      </c>
      <c r="C14" s="49">
        <v>2751.05</v>
      </c>
      <c r="D14" s="49">
        <v>2751.05</v>
      </c>
      <c r="E14" s="50">
        <f t="shared" si="1"/>
        <v>100</v>
      </c>
      <c r="F14" s="51"/>
      <c r="G14" s="67" t="s">
        <v>58</v>
      </c>
      <c r="H14" s="52" t="s">
        <v>34</v>
      </c>
      <c r="I14" s="52">
        <v>1</v>
      </c>
      <c r="J14" s="52">
        <v>1</v>
      </c>
      <c r="K14" s="53">
        <f>J14/I14*100</f>
        <v>100</v>
      </c>
      <c r="L14" s="26" t="s">
        <v>47</v>
      </c>
      <c r="M14" s="8">
        <f t="shared" si="2"/>
        <v>100</v>
      </c>
    </row>
    <row r="15" spans="1:13" ht="24.75" customHeight="1">
      <c r="A15" s="2"/>
      <c r="B15" s="94" t="s">
        <v>54</v>
      </c>
      <c r="C15" s="95"/>
      <c r="D15" s="95"/>
      <c r="E15" s="95"/>
      <c r="F15" s="95"/>
      <c r="G15" s="95"/>
      <c r="H15" s="95"/>
      <c r="I15" s="95"/>
      <c r="J15" s="95"/>
      <c r="K15" s="95"/>
      <c r="L15" s="26"/>
      <c r="M15" s="8"/>
    </row>
    <row r="16" spans="1:13" ht="51" customHeight="1">
      <c r="A16" s="2" t="s">
        <v>11</v>
      </c>
      <c r="B16" s="54" t="s">
        <v>52</v>
      </c>
      <c r="C16" s="55">
        <v>30197.29</v>
      </c>
      <c r="D16" s="55">
        <v>30197.29</v>
      </c>
      <c r="E16" s="56">
        <f t="shared" si="1"/>
        <v>100</v>
      </c>
      <c r="F16" s="57"/>
      <c r="G16" s="67" t="s">
        <v>59</v>
      </c>
      <c r="H16" s="58" t="s">
        <v>34</v>
      </c>
      <c r="I16" s="58">
        <v>7</v>
      </c>
      <c r="J16" s="58">
        <v>7</v>
      </c>
      <c r="K16" s="59">
        <f>J16/I16*100</f>
        <v>100</v>
      </c>
      <c r="L16" s="26" t="s">
        <v>47</v>
      </c>
      <c r="M16" s="8">
        <f t="shared" si="2"/>
        <v>100</v>
      </c>
    </row>
    <row r="17" spans="1:13" ht="51.75" customHeight="1">
      <c r="A17" s="2" t="s">
        <v>1</v>
      </c>
      <c r="B17" s="21" t="s">
        <v>67</v>
      </c>
      <c r="C17" s="47">
        <v>8000</v>
      </c>
      <c r="D17" s="47">
        <v>8000</v>
      </c>
      <c r="E17" s="22">
        <f t="shared" si="1"/>
        <v>100</v>
      </c>
      <c r="F17" s="23"/>
      <c r="G17" s="67" t="s">
        <v>59</v>
      </c>
      <c r="H17" s="25" t="s">
        <v>34</v>
      </c>
      <c r="I17" s="25">
        <v>5</v>
      </c>
      <c r="J17" s="25">
        <v>5</v>
      </c>
      <c r="K17" s="26">
        <f>J17/I17*100</f>
        <v>100</v>
      </c>
      <c r="L17" s="26" t="s">
        <v>47</v>
      </c>
      <c r="M17" s="8">
        <f t="shared" si="2"/>
        <v>100</v>
      </c>
    </row>
    <row r="18" spans="1:13" ht="53.25" customHeight="1">
      <c r="A18" s="2" t="s">
        <v>93</v>
      </c>
      <c r="B18" s="21" t="s">
        <v>53</v>
      </c>
      <c r="C18" s="47">
        <v>45082</v>
      </c>
      <c r="D18" s="47">
        <v>45082</v>
      </c>
      <c r="E18" s="22">
        <f t="shared" si="1"/>
        <v>100</v>
      </c>
      <c r="F18" s="23"/>
      <c r="G18" s="67" t="s">
        <v>59</v>
      </c>
      <c r="H18" s="25" t="s">
        <v>34</v>
      </c>
      <c r="I18" s="25">
        <v>5</v>
      </c>
      <c r="J18" s="25">
        <v>5</v>
      </c>
      <c r="K18" s="26">
        <f>J18/I18*100</f>
        <v>100</v>
      </c>
      <c r="L18" s="26" t="s">
        <v>47</v>
      </c>
      <c r="M18" s="8">
        <f t="shared" si="2"/>
        <v>100</v>
      </c>
    </row>
    <row r="19" spans="1:13" ht="53.25" customHeight="1">
      <c r="A19" s="2" t="s">
        <v>94</v>
      </c>
      <c r="B19" s="21" t="s">
        <v>114</v>
      </c>
      <c r="C19" s="47">
        <v>4290</v>
      </c>
      <c r="D19" s="47">
        <v>4290</v>
      </c>
      <c r="E19" s="22">
        <f t="shared" si="1"/>
        <v>100</v>
      </c>
      <c r="F19" s="23"/>
      <c r="G19" s="67" t="s">
        <v>59</v>
      </c>
      <c r="H19" s="25" t="s">
        <v>34</v>
      </c>
      <c r="I19" s="25">
        <v>1</v>
      </c>
      <c r="J19" s="25">
        <v>1</v>
      </c>
      <c r="K19" s="26">
        <f>J19/I19*100</f>
        <v>100</v>
      </c>
      <c r="L19" s="26" t="s">
        <v>47</v>
      </c>
      <c r="M19" s="8">
        <f t="shared" si="2"/>
        <v>100</v>
      </c>
    </row>
    <row r="20" spans="1:13" ht="53.25" customHeight="1">
      <c r="A20" s="2" t="s">
        <v>95</v>
      </c>
      <c r="B20" s="21" t="s">
        <v>68</v>
      </c>
      <c r="C20" s="47">
        <v>350</v>
      </c>
      <c r="D20" s="47">
        <v>350</v>
      </c>
      <c r="E20" s="22">
        <f t="shared" si="1"/>
        <v>100</v>
      </c>
      <c r="F20" s="23"/>
      <c r="G20" s="67" t="s">
        <v>59</v>
      </c>
      <c r="H20" s="25" t="s">
        <v>34</v>
      </c>
      <c r="I20" s="25">
        <v>1</v>
      </c>
      <c r="J20" s="25">
        <v>1</v>
      </c>
      <c r="K20" s="26">
        <v>100</v>
      </c>
      <c r="L20" s="26" t="s">
        <v>47</v>
      </c>
      <c r="M20" s="8">
        <v>100</v>
      </c>
    </row>
    <row r="21" spans="1:73" s="31" customFormat="1" ht="33.75" customHeight="1">
      <c r="A21" s="27"/>
      <c r="B21" s="28" t="s">
        <v>33</v>
      </c>
      <c r="C21" s="39">
        <f>C11+C12+C13+C14+C16+C17+C18+C20+C19</f>
        <v>249922.34</v>
      </c>
      <c r="D21" s="39">
        <f>SUM(D11:D20)</f>
        <v>249922.34</v>
      </c>
      <c r="E21" s="30">
        <f t="shared" si="1"/>
        <v>100</v>
      </c>
      <c r="F21" s="30"/>
      <c r="G21" s="96" t="s">
        <v>48</v>
      </c>
      <c r="H21" s="96"/>
      <c r="I21" s="96"/>
      <c r="J21" s="96"/>
      <c r="K21" s="29">
        <f>(K11+K12+K13)/3</f>
        <v>100</v>
      </c>
      <c r="L21" s="29"/>
      <c r="M21" s="29">
        <f t="shared" si="2"/>
        <v>100</v>
      </c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</row>
    <row r="22" spans="1:73" s="21" customFormat="1" ht="107.25" customHeight="1">
      <c r="A22" s="27" t="s">
        <v>96</v>
      </c>
      <c r="B22" s="64" t="s">
        <v>117</v>
      </c>
      <c r="C22" s="32"/>
      <c r="D22" s="32"/>
      <c r="E22" s="32"/>
      <c r="F22" s="32"/>
      <c r="G22" s="33"/>
      <c r="H22" s="32"/>
      <c r="I22" s="32"/>
      <c r="J22" s="32"/>
      <c r="K22" s="32"/>
      <c r="L22" s="18" t="s">
        <v>17</v>
      </c>
      <c r="M22" s="18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</row>
    <row r="23" spans="1:73" s="23" customFormat="1" ht="34.5" customHeight="1">
      <c r="A23" s="2"/>
      <c r="B23" s="98" t="s">
        <v>69</v>
      </c>
      <c r="C23" s="98"/>
      <c r="D23" s="98"/>
      <c r="E23" s="98"/>
      <c r="F23" s="98"/>
      <c r="G23" s="98"/>
      <c r="H23" s="98"/>
      <c r="I23" s="98"/>
      <c r="J23" s="98"/>
      <c r="K23" s="98"/>
      <c r="L23" s="34"/>
      <c r="M23" s="35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63"/>
      <c r="BE23" s="63"/>
      <c r="BF23" s="63"/>
      <c r="BG23" s="63"/>
      <c r="BH23" s="63"/>
      <c r="BI23" s="63"/>
      <c r="BJ23" s="63"/>
      <c r="BK23" s="63"/>
      <c r="BL23" s="63"/>
      <c r="BM23" s="63"/>
      <c r="BN23" s="63"/>
      <c r="BO23" s="63"/>
      <c r="BP23" s="63"/>
      <c r="BQ23" s="63"/>
      <c r="BR23" s="63"/>
      <c r="BS23" s="63"/>
      <c r="BT23" s="63"/>
      <c r="BU23" s="63"/>
    </row>
    <row r="24" spans="1:73" s="21" customFormat="1" ht="44.25" customHeight="1">
      <c r="A24" s="2"/>
      <c r="B24" s="97" t="s">
        <v>70</v>
      </c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</row>
    <row r="25" spans="1:73" s="21" customFormat="1" ht="204" customHeight="1">
      <c r="A25" s="2" t="s">
        <v>19</v>
      </c>
      <c r="B25" s="6" t="s">
        <v>55</v>
      </c>
      <c r="C25" s="46">
        <v>460000</v>
      </c>
      <c r="D25" s="46">
        <v>460000</v>
      </c>
      <c r="E25" s="7">
        <v>100</v>
      </c>
      <c r="F25" s="7"/>
      <c r="G25" s="6" t="s">
        <v>72</v>
      </c>
      <c r="H25" s="38" t="s">
        <v>3</v>
      </c>
      <c r="I25" s="36">
        <v>365</v>
      </c>
      <c r="J25" s="36">
        <v>365</v>
      </c>
      <c r="K25" s="37">
        <f>J25/I25*100</f>
        <v>100</v>
      </c>
      <c r="L25" s="26" t="s">
        <v>47</v>
      </c>
      <c r="M25" s="8">
        <v>100</v>
      </c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</row>
    <row r="26" spans="1:73" s="21" customFormat="1" ht="180">
      <c r="A26" s="2" t="s">
        <v>20</v>
      </c>
      <c r="B26" s="40" t="s">
        <v>115</v>
      </c>
      <c r="C26" s="46">
        <v>26650.77</v>
      </c>
      <c r="D26" s="46">
        <v>26650.77</v>
      </c>
      <c r="E26" s="22">
        <f>D26/C26*100</f>
        <v>100</v>
      </c>
      <c r="F26" s="11"/>
      <c r="G26" s="6" t="s">
        <v>72</v>
      </c>
      <c r="H26" s="38" t="s">
        <v>3</v>
      </c>
      <c r="I26" s="36">
        <v>1</v>
      </c>
      <c r="J26" s="36">
        <v>1</v>
      </c>
      <c r="K26" s="37">
        <f>J26/I26*100</f>
        <v>100</v>
      </c>
      <c r="L26" s="26" t="s">
        <v>47</v>
      </c>
      <c r="M26" s="8">
        <f>K26/E26*100</f>
        <v>100</v>
      </c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</row>
    <row r="27" spans="1:73" s="21" customFormat="1" ht="189.75" customHeight="1">
      <c r="A27" s="2" t="s">
        <v>21</v>
      </c>
      <c r="B27" s="40" t="s">
        <v>71</v>
      </c>
      <c r="C27" s="46">
        <v>34700</v>
      </c>
      <c r="D27" s="46">
        <v>34700</v>
      </c>
      <c r="E27" s="22">
        <f>D27/C27*100</f>
        <v>100</v>
      </c>
      <c r="F27" s="7"/>
      <c r="G27" s="6" t="s">
        <v>72</v>
      </c>
      <c r="H27" s="38" t="s">
        <v>3</v>
      </c>
      <c r="I27" s="36">
        <v>1</v>
      </c>
      <c r="J27" s="36">
        <v>1</v>
      </c>
      <c r="K27" s="37">
        <v>100</v>
      </c>
      <c r="L27" s="26" t="s">
        <v>47</v>
      </c>
      <c r="M27" s="8">
        <f>K27/E27*100</f>
        <v>100</v>
      </c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</row>
    <row r="28" spans="1:73" s="21" customFormat="1" ht="189" customHeight="1">
      <c r="A28" s="2" t="s">
        <v>40</v>
      </c>
      <c r="B28" s="6" t="s">
        <v>116</v>
      </c>
      <c r="C28" s="46">
        <v>42000</v>
      </c>
      <c r="D28" s="46">
        <v>42000</v>
      </c>
      <c r="E28" s="22">
        <v>100</v>
      </c>
      <c r="F28" s="7"/>
      <c r="G28" s="6" t="s">
        <v>72</v>
      </c>
      <c r="H28" s="38" t="s">
        <v>34</v>
      </c>
      <c r="I28" s="36">
        <v>10</v>
      </c>
      <c r="J28" s="36">
        <v>10</v>
      </c>
      <c r="K28" s="37">
        <v>100</v>
      </c>
      <c r="L28" s="26" t="s">
        <v>47</v>
      </c>
      <c r="M28" s="8">
        <v>100</v>
      </c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</row>
    <row r="29" spans="1:73" s="21" customFormat="1" ht="189" customHeight="1">
      <c r="A29" s="2" t="s">
        <v>155</v>
      </c>
      <c r="B29" s="6" t="s">
        <v>118</v>
      </c>
      <c r="C29" s="46">
        <v>28621.81</v>
      </c>
      <c r="D29" s="46">
        <v>28621.81</v>
      </c>
      <c r="E29" s="22"/>
      <c r="F29" s="7"/>
      <c r="G29" s="6" t="s">
        <v>72</v>
      </c>
      <c r="H29" s="38" t="s">
        <v>3</v>
      </c>
      <c r="I29" s="36">
        <v>1</v>
      </c>
      <c r="J29" s="36">
        <v>1</v>
      </c>
      <c r="K29" s="37">
        <v>100</v>
      </c>
      <c r="L29" s="26" t="s">
        <v>47</v>
      </c>
      <c r="M29" s="8">
        <v>100</v>
      </c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</row>
    <row r="30" spans="1:73" s="21" customFormat="1" ht="189" customHeight="1">
      <c r="A30" s="2" t="s">
        <v>156</v>
      </c>
      <c r="B30" s="6" t="s">
        <v>119</v>
      </c>
      <c r="C30" s="46">
        <v>16041.01</v>
      </c>
      <c r="D30" s="46">
        <v>16041.01</v>
      </c>
      <c r="E30" s="22">
        <v>100</v>
      </c>
      <c r="F30" s="7"/>
      <c r="G30" s="6" t="s">
        <v>72</v>
      </c>
      <c r="H30" s="38" t="s">
        <v>3</v>
      </c>
      <c r="I30" s="36">
        <v>1</v>
      </c>
      <c r="J30" s="36">
        <v>1</v>
      </c>
      <c r="K30" s="37">
        <v>100</v>
      </c>
      <c r="L30" s="26" t="s">
        <v>47</v>
      </c>
      <c r="M30" s="8">
        <v>100</v>
      </c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</row>
    <row r="31" spans="1:73" s="21" customFormat="1" ht="189" customHeight="1">
      <c r="A31" s="2" t="s">
        <v>157</v>
      </c>
      <c r="B31" s="6" t="s">
        <v>120</v>
      </c>
      <c r="C31" s="46">
        <v>14679.18</v>
      </c>
      <c r="D31" s="46">
        <v>14679.18</v>
      </c>
      <c r="E31" s="22">
        <v>100</v>
      </c>
      <c r="F31" s="7"/>
      <c r="G31" s="6" t="s">
        <v>72</v>
      </c>
      <c r="H31" s="38" t="s">
        <v>3</v>
      </c>
      <c r="I31" s="36">
        <v>1</v>
      </c>
      <c r="J31" s="36">
        <v>1</v>
      </c>
      <c r="K31" s="37">
        <v>100</v>
      </c>
      <c r="L31" s="26" t="s">
        <v>47</v>
      </c>
      <c r="M31" s="8">
        <v>100</v>
      </c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</row>
    <row r="32" spans="1:73" s="21" customFormat="1" ht="189" customHeight="1">
      <c r="A32" s="2" t="s">
        <v>158</v>
      </c>
      <c r="B32" s="6" t="s">
        <v>121</v>
      </c>
      <c r="C32" s="46">
        <v>30000</v>
      </c>
      <c r="D32" s="46">
        <v>30000</v>
      </c>
      <c r="E32" s="22">
        <v>100</v>
      </c>
      <c r="F32" s="7"/>
      <c r="G32" s="6" t="s">
        <v>72</v>
      </c>
      <c r="H32" s="38" t="s">
        <v>3</v>
      </c>
      <c r="I32" s="36">
        <v>1</v>
      </c>
      <c r="J32" s="36">
        <v>1</v>
      </c>
      <c r="K32" s="37">
        <v>100</v>
      </c>
      <c r="L32" s="26" t="s">
        <v>47</v>
      </c>
      <c r="M32" s="8">
        <v>100</v>
      </c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</row>
    <row r="33" spans="1:73" s="21" customFormat="1" ht="189" customHeight="1">
      <c r="A33" s="2" t="s">
        <v>159</v>
      </c>
      <c r="B33" s="6" t="s">
        <v>122</v>
      </c>
      <c r="C33" s="46">
        <v>13900</v>
      </c>
      <c r="D33" s="46">
        <v>13900</v>
      </c>
      <c r="E33" s="22">
        <v>100</v>
      </c>
      <c r="F33" s="7"/>
      <c r="G33" s="6" t="s">
        <v>72</v>
      </c>
      <c r="H33" s="38" t="s">
        <v>34</v>
      </c>
      <c r="I33" s="36">
        <v>2</v>
      </c>
      <c r="J33" s="36">
        <v>2</v>
      </c>
      <c r="K33" s="37">
        <v>100</v>
      </c>
      <c r="L33" s="26" t="s">
        <v>47</v>
      </c>
      <c r="M33" s="8">
        <v>100</v>
      </c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  <c r="BK33" s="62"/>
      <c r="BL33" s="62"/>
      <c r="BM33" s="62"/>
      <c r="BN33" s="62"/>
      <c r="BO33" s="62"/>
      <c r="BP33" s="62"/>
      <c r="BQ33" s="62"/>
      <c r="BR33" s="62"/>
      <c r="BS33" s="62"/>
      <c r="BT33" s="62"/>
      <c r="BU33" s="62"/>
    </row>
    <row r="34" spans="1:73" s="21" customFormat="1" ht="189" customHeight="1">
      <c r="A34" s="2" t="s">
        <v>160</v>
      </c>
      <c r="B34" s="6" t="s">
        <v>123</v>
      </c>
      <c r="C34" s="46">
        <v>200</v>
      </c>
      <c r="D34" s="46">
        <v>200</v>
      </c>
      <c r="E34" s="22">
        <v>100</v>
      </c>
      <c r="F34" s="7"/>
      <c r="G34" s="6" t="s">
        <v>72</v>
      </c>
      <c r="H34" s="38" t="s">
        <v>34</v>
      </c>
      <c r="I34" s="36">
        <v>1</v>
      </c>
      <c r="J34" s="36">
        <v>1</v>
      </c>
      <c r="K34" s="37">
        <v>100</v>
      </c>
      <c r="L34" s="26" t="s">
        <v>47</v>
      </c>
      <c r="M34" s="8">
        <v>100</v>
      </c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</row>
    <row r="35" spans="1:73" s="21" customFormat="1" ht="180">
      <c r="A35" s="2" t="s">
        <v>161</v>
      </c>
      <c r="B35" s="6" t="s">
        <v>56</v>
      </c>
      <c r="C35" s="46">
        <v>3030.72</v>
      </c>
      <c r="D35" s="46">
        <v>3030.72</v>
      </c>
      <c r="E35" s="22">
        <v>100</v>
      </c>
      <c r="F35" s="7"/>
      <c r="G35" s="6" t="s">
        <v>72</v>
      </c>
      <c r="H35" s="38" t="s">
        <v>3</v>
      </c>
      <c r="I35" s="36">
        <v>1</v>
      </c>
      <c r="J35" s="36">
        <v>1</v>
      </c>
      <c r="K35" s="37">
        <v>100</v>
      </c>
      <c r="L35" s="26" t="s">
        <v>47</v>
      </c>
      <c r="M35" s="8">
        <v>100</v>
      </c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  <c r="BM35" s="62"/>
      <c r="BN35" s="62"/>
      <c r="BO35" s="62"/>
      <c r="BP35" s="62"/>
      <c r="BQ35" s="62"/>
      <c r="BR35" s="62"/>
      <c r="BS35" s="62"/>
      <c r="BT35" s="62"/>
      <c r="BU35" s="62"/>
    </row>
    <row r="36" spans="1:73" s="21" customFormat="1" ht="25.5" customHeight="1">
      <c r="A36" s="2"/>
      <c r="B36" s="28" t="s">
        <v>33</v>
      </c>
      <c r="C36" s="60">
        <f>C25+C26+C27+C28+C35+C29++C30+C31+C32+D33+C34</f>
        <v>669823.4900000001</v>
      </c>
      <c r="D36" s="60">
        <f>D25+D26+D27+D28+D35+D29+D30+D31+D32+D34+D33</f>
        <v>669823.4900000001</v>
      </c>
      <c r="E36" s="30">
        <f>D36/C36*100</f>
        <v>100</v>
      </c>
      <c r="F36" s="30"/>
      <c r="G36" s="96" t="s">
        <v>48</v>
      </c>
      <c r="H36" s="96"/>
      <c r="I36" s="96"/>
      <c r="J36" s="96"/>
      <c r="K36" s="29">
        <f>(K25+K26+K26+K27+K28+K35)/6</f>
        <v>100</v>
      </c>
      <c r="L36" s="29"/>
      <c r="M36" s="29">
        <f>K36/E36*100</f>
        <v>100</v>
      </c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  <c r="BI36" s="62"/>
      <c r="BJ36" s="62"/>
      <c r="BK36" s="62"/>
      <c r="BL36" s="62"/>
      <c r="BM36" s="62"/>
      <c r="BN36" s="62"/>
      <c r="BO36" s="62"/>
      <c r="BP36" s="62"/>
      <c r="BQ36" s="62"/>
      <c r="BR36" s="62"/>
      <c r="BS36" s="62"/>
      <c r="BT36" s="62"/>
      <c r="BU36" s="62"/>
    </row>
    <row r="37" spans="1:13" ht="96">
      <c r="A37" s="27" t="s">
        <v>97</v>
      </c>
      <c r="B37" s="65" t="s">
        <v>73</v>
      </c>
      <c r="C37" s="32"/>
      <c r="D37" s="32"/>
      <c r="E37" s="41"/>
      <c r="F37" s="32"/>
      <c r="G37" s="33"/>
      <c r="H37" s="42"/>
      <c r="I37" s="42"/>
      <c r="J37" s="42"/>
      <c r="K37" s="32"/>
      <c r="L37" s="18" t="s">
        <v>17</v>
      </c>
      <c r="M37" s="18"/>
    </row>
    <row r="38" spans="1:13" ht="58.5" customHeight="1">
      <c r="A38" s="2"/>
      <c r="B38" s="98" t="s">
        <v>74</v>
      </c>
      <c r="C38" s="98"/>
      <c r="D38" s="98"/>
      <c r="E38" s="98"/>
      <c r="F38" s="98"/>
      <c r="G38" s="98"/>
      <c r="H38" s="98"/>
      <c r="I38" s="98"/>
      <c r="J38" s="98"/>
      <c r="K38" s="98"/>
      <c r="L38" s="34"/>
      <c r="M38" s="35"/>
    </row>
    <row r="39" spans="1:13" ht="39.75" customHeight="1">
      <c r="A39" s="2"/>
      <c r="B39" s="99" t="s">
        <v>75</v>
      </c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3"/>
    </row>
    <row r="40" spans="1:13" ht="57.75" customHeight="1">
      <c r="A40" s="2" t="s">
        <v>41</v>
      </c>
      <c r="B40" s="43" t="s">
        <v>76</v>
      </c>
      <c r="C40" s="46">
        <v>682918.78</v>
      </c>
      <c r="D40" s="46">
        <v>682918.78</v>
      </c>
      <c r="E40" s="7">
        <f>D40/C40*100</f>
        <v>100</v>
      </c>
      <c r="F40" s="7"/>
      <c r="G40" s="67" t="s">
        <v>60</v>
      </c>
      <c r="H40" s="38" t="s">
        <v>62</v>
      </c>
      <c r="I40" s="7">
        <v>12</v>
      </c>
      <c r="J40" s="7">
        <v>12</v>
      </c>
      <c r="K40" s="22">
        <f>J40/I40*100</f>
        <v>100</v>
      </c>
      <c r="L40" s="26" t="s">
        <v>47</v>
      </c>
      <c r="M40" s="8">
        <f>K40/E40*100</f>
        <v>100</v>
      </c>
    </row>
    <row r="41" spans="1:13" ht="62.25" customHeight="1">
      <c r="A41" s="2" t="s">
        <v>42</v>
      </c>
      <c r="B41" s="43" t="s">
        <v>77</v>
      </c>
      <c r="C41" s="46">
        <v>57568.79</v>
      </c>
      <c r="D41" s="46">
        <v>57568.79</v>
      </c>
      <c r="E41" s="7">
        <f>D41/C41*100</f>
        <v>100</v>
      </c>
      <c r="F41" s="7"/>
      <c r="G41" s="67" t="s">
        <v>60</v>
      </c>
      <c r="H41" s="38" t="s">
        <v>62</v>
      </c>
      <c r="I41" s="7">
        <v>2</v>
      </c>
      <c r="J41" s="7">
        <v>2</v>
      </c>
      <c r="K41" s="22">
        <f>J41/I41*100</f>
        <v>100</v>
      </c>
      <c r="L41" s="26" t="s">
        <v>47</v>
      </c>
      <c r="M41" s="8">
        <f>K41/E41*100</f>
        <v>100</v>
      </c>
    </row>
    <row r="42" spans="1:13" ht="57.75" customHeight="1">
      <c r="A42" s="2" t="s">
        <v>43</v>
      </c>
      <c r="B42" s="66" t="s">
        <v>78</v>
      </c>
      <c r="C42" s="46">
        <v>40211.85</v>
      </c>
      <c r="D42" s="46">
        <v>40211.85</v>
      </c>
      <c r="E42" s="7">
        <f>D42/C42*100</f>
        <v>100</v>
      </c>
      <c r="F42" s="7"/>
      <c r="G42" s="67" t="s">
        <v>60</v>
      </c>
      <c r="H42" s="38" t="s">
        <v>62</v>
      </c>
      <c r="I42" s="7">
        <v>2</v>
      </c>
      <c r="J42" s="7">
        <v>2</v>
      </c>
      <c r="K42" s="22">
        <f>J42/I42*100</f>
        <v>100</v>
      </c>
      <c r="L42" s="26" t="s">
        <v>47</v>
      </c>
      <c r="M42" s="8">
        <f>K42/E42*100</f>
        <v>100</v>
      </c>
    </row>
    <row r="43" spans="1:13" ht="119.25" customHeight="1">
      <c r="A43" s="2" t="s">
        <v>12</v>
      </c>
      <c r="B43" s="24" t="s">
        <v>124</v>
      </c>
      <c r="C43" s="46">
        <v>99483.94</v>
      </c>
      <c r="D43" s="46">
        <v>99483.94</v>
      </c>
      <c r="E43" s="7">
        <f>D43/C43*100</f>
        <v>100</v>
      </c>
      <c r="F43" s="7"/>
      <c r="G43" s="67" t="s">
        <v>60</v>
      </c>
      <c r="H43" s="38" t="s">
        <v>61</v>
      </c>
      <c r="I43" s="7">
        <v>94</v>
      </c>
      <c r="J43" s="7">
        <v>94</v>
      </c>
      <c r="K43" s="22">
        <f>J43/I43*100</f>
        <v>100</v>
      </c>
      <c r="L43" s="26" t="s">
        <v>47</v>
      </c>
      <c r="M43" s="8">
        <v>100</v>
      </c>
    </row>
    <row r="44" spans="1:13" ht="148.5" customHeight="1">
      <c r="A44" s="2" t="s">
        <v>50</v>
      </c>
      <c r="B44" s="24" t="s">
        <v>125</v>
      </c>
      <c r="C44" s="46">
        <v>98425.66</v>
      </c>
      <c r="D44" s="46">
        <v>98425.66</v>
      </c>
      <c r="E44" s="7">
        <v>100</v>
      </c>
      <c r="F44" s="7"/>
      <c r="G44" s="67" t="s">
        <v>60</v>
      </c>
      <c r="H44" s="38" t="s">
        <v>61</v>
      </c>
      <c r="I44" s="7">
        <v>93</v>
      </c>
      <c r="J44" s="7">
        <v>93</v>
      </c>
      <c r="K44" s="22">
        <v>100</v>
      </c>
      <c r="L44" s="26" t="s">
        <v>47</v>
      </c>
      <c r="M44" s="8">
        <v>100</v>
      </c>
    </row>
    <row r="45" spans="1:13" ht="95.25" customHeight="1">
      <c r="A45" s="2" t="s">
        <v>13</v>
      </c>
      <c r="B45" s="24" t="s">
        <v>126</v>
      </c>
      <c r="C45" s="46">
        <v>99801.34</v>
      </c>
      <c r="D45" s="46">
        <v>99801.34</v>
      </c>
      <c r="E45" s="7">
        <v>100</v>
      </c>
      <c r="F45" s="7"/>
      <c r="G45" s="67" t="s">
        <v>60</v>
      </c>
      <c r="H45" s="38" t="s">
        <v>61</v>
      </c>
      <c r="I45" s="7">
        <v>94.3</v>
      </c>
      <c r="J45" s="7">
        <v>94.3</v>
      </c>
      <c r="K45" s="22">
        <v>100</v>
      </c>
      <c r="L45" s="26" t="s">
        <v>47</v>
      </c>
      <c r="M45" s="8">
        <v>100</v>
      </c>
    </row>
    <row r="46" spans="1:13" ht="105.75" customHeight="1">
      <c r="A46" s="2" t="s">
        <v>14</v>
      </c>
      <c r="B46" s="24" t="s">
        <v>127</v>
      </c>
      <c r="C46" s="46">
        <v>99695.75</v>
      </c>
      <c r="D46" s="46">
        <v>99695.75</v>
      </c>
      <c r="E46" s="7">
        <v>100</v>
      </c>
      <c r="F46" s="7"/>
      <c r="G46" s="67" t="s">
        <v>60</v>
      </c>
      <c r="H46" s="38" t="s">
        <v>61</v>
      </c>
      <c r="I46" s="46">
        <v>94.2</v>
      </c>
      <c r="J46" s="46">
        <v>94.2</v>
      </c>
      <c r="K46" s="22">
        <v>100</v>
      </c>
      <c r="L46" s="26" t="s">
        <v>47</v>
      </c>
      <c r="M46" s="8">
        <v>100</v>
      </c>
    </row>
    <row r="47" spans="1:13" ht="109.5" customHeight="1">
      <c r="A47" s="2" t="s">
        <v>15</v>
      </c>
      <c r="B47" s="24" t="s">
        <v>128</v>
      </c>
      <c r="C47" s="46">
        <v>99378.31</v>
      </c>
      <c r="D47" s="46">
        <v>99378.31</v>
      </c>
      <c r="E47" s="7">
        <v>100</v>
      </c>
      <c r="F47" s="7"/>
      <c r="G47" s="67" t="s">
        <v>60</v>
      </c>
      <c r="H47" s="38" t="s">
        <v>61</v>
      </c>
      <c r="I47" s="46">
        <v>93.9</v>
      </c>
      <c r="J47" s="46">
        <v>93.9</v>
      </c>
      <c r="K47" s="22">
        <v>100</v>
      </c>
      <c r="L47" s="26" t="s">
        <v>47</v>
      </c>
      <c r="M47" s="8">
        <v>100</v>
      </c>
    </row>
    <row r="48" spans="1:13" ht="116.25" customHeight="1">
      <c r="A48" s="2" t="s">
        <v>98</v>
      </c>
      <c r="B48" s="71" t="s">
        <v>130</v>
      </c>
      <c r="C48" s="46">
        <v>99139.43</v>
      </c>
      <c r="D48" s="46">
        <v>99139.43</v>
      </c>
      <c r="E48" s="7">
        <v>100</v>
      </c>
      <c r="F48" s="7"/>
      <c r="G48" s="67" t="s">
        <v>60</v>
      </c>
      <c r="H48" s="38" t="s">
        <v>34</v>
      </c>
      <c r="I48" s="7">
        <v>1</v>
      </c>
      <c r="J48" s="7">
        <v>1</v>
      </c>
      <c r="K48" s="22">
        <v>100</v>
      </c>
      <c r="L48" s="26" t="s">
        <v>47</v>
      </c>
      <c r="M48" s="8">
        <v>100</v>
      </c>
    </row>
    <row r="49" spans="1:13" ht="81.75" customHeight="1">
      <c r="A49" s="2" t="s">
        <v>99</v>
      </c>
      <c r="B49" s="71" t="s">
        <v>129</v>
      </c>
      <c r="C49" s="46">
        <v>85301.83</v>
      </c>
      <c r="D49" s="46">
        <v>85301.83</v>
      </c>
      <c r="E49" s="7">
        <v>100</v>
      </c>
      <c r="F49" s="7"/>
      <c r="G49" s="67" t="s">
        <v>60</v>
      </c>
      <c r="H49" s="38" t="s">
        <v>61</v>
      </c>
      <c r="I49" s="7">
        <v>80.6</v>
      </c>
      <c r="J49" s="7">
        <v>80.6</v>
      </c>
      <c r="K49" s="22">
        <v>100</v>
      </c>
      <c r="L49" s="26" t="s">
        <v>47</v>
      </c>
      <c r="M49" s="8">
        <v>100</v>
      </c>
    </row>
    <row r="50" spans="1:13" ht="94.5" customHeight="1">
      <c r="A50" s="2" t="s">
        <v>100</v>
      </c>
      <c r="B50" s="24" t="s">
        <v>131</v>
      </c>
      <c r="C50" s="46">
        <v>98731.78</v>
      </c>
      <c r="D50" s="46">
        <v>98731.78</v>
      </c>
      <c r="E50" s="7">
        <v>100</v>
      </c>
      <c r="F50" s="7"/>
      <c r="G50" s="67" t="s">
        <v>60</v>
      </c>
      <c r="H50" s="38" t="s">
        <v>61</v>
      </c>
      <c r="I50" s="7">
        <v>142</v>
      </c>
      <c r="J50" s="7">
        <v>142</v>
      </c>
      <c r="K50" s="22">
        <v>100</v>
      </c>
      <c r="L50" s="26" t="s">
        <v>47</v>
      </c>
      <c r="M50" s="8">
        <v>100</v>
      </c>
    </row>
    <row r="51" spans="1:13" ht="108" customHeight="1">
      <c r="A51" s="2" t="s">
        <v>101</v>
      </c>
      <c r="B51" s="24" t="s">
        <v>132</v>
      </c>
      <c r="C51" s="46">
        <v>86219.2</v>
      </c>
      <c r="D51" s="46">
        <v>86219.2</v>
      </c>
      <c r="E51" s="7">
        <v>100</v>
      </c>
      <c r="F51" s="7"/>
      <c r="G51" s="67" t="s">
        <v>60</v>
      </c>
      <c r="H51" s="38" t="s">
        <v>61</v>
      </c>
      <c r="I51" s="7">
        <v>124</v>
      </c>
      <c r="J51" s="7">
        <v>124</v>
      </c>
      <c r="K51" s="22">
        <v>100</v>
      </c>
      <c r="L51" s="26" t="s">
        <v>47</v>
      </c>
      <c r="M51" s="8">
        <v>100</v>
      </c>
    </row>
    <row r="52" spans="1:13" ht="127.5" customHeight="1">
      <c r="A52" s="2" t="s">
        <v>102</v>
      </c>
      <c r="B52" s="24" t="s">
        <v>133</v>
      </c>
      <c r="C52" s="46">
        <v>79676.8</v>
      </c>
      <c r="D52" s="46">
        <v>79676.8</v>
      </c>
      <c r="E52" s="7">
        <v>100</v>
      </c>
      <c r="F52" s="7"/>
      <c r="G52" s="67" t="s">
        <v>60</v>
      </c>
      <c r="H52" s="38" t="s">
        <v>61</v>
      </c>
      <c r="I52" s="7">
        <v>100</v>
      </c>
      <c r="J52" s="7">
        <v>100</v>
      </c>
      <c r="K52" s="22">
        <v>100</v>
      </c>
      <c r="L52" s="26" t="s">
        <v>47</v>
      </c>
      <c r="M52" s="8">
        <v>100</v>
      </c>
    </row>
    <row r="53" spans="1:13" ht="127.5" customHeight="1">
      <c r="A53" s="2" t="s">
        <v>103</v>
      </c>
      <c r="B53" s="24" t="s">
        <v>134</v>
      </c>
      <c r="C53" s="46">
        <v>95612.18</v>
      </c>
      <c r="D53" s="46">
        <v>95612.18</v>
      </c>
      <c r="E53" s="7">
        <v>100</v>
      </c>
      <c r="F53" s="7"/>
      <c r="G53" s="67" t="s">
        <v>60</v>
      </c>
      <c r="H53" s="38" t="s">
        <v>61</v>
      </c>
      <c r="I53" s="7">
        <v>120</v>
      </c>
      <c r="J53" s="7">
        <v>120</v>
      </c>
      <c r="K53" s="22">
        <v>100</v>
      </c>
      <c r="L53" s="26" t="s">
        <v>47</v>
      </c>
      <c r="M53" s="8">
        <v>100</v>
      </c>
    </row>
    <row r="54" spans="1:13" ht="86.25" customHeight="1">
      <c r="A54" s="2" t="s">
        <v>104</v>
      </c>
      <c r="B54" s="24" t="s">
        <v>135</v>
      </c>
      <c r="C54" s="46">
        <v>77657.1</v>
      </c>
      <c r="D54" s="46">
        <v>77657.1</v>
      </c>
      <c r="E54" s="7">
        <v>100</v>
      </c>
      <c r="F54" s="7"/>
      <c r="G54" s="67" t="s">
        <v>60</v>
      </c>
      <c r="H54" s="38" t="s">
        <v>61</v>
      </c>
      <c r="I54" s="7">
        <v>97.5</v>
      </c>
      <c r="J54" s="7">
        <v>97.5</v>
      </c>
      <c r="K54" s="22">
        <v>100</v>
      </c>
      <c r="L54" s="26" t="s">
        <v>47</v>
      </c>
      <c r="M54" s="8">
        <v>100</v>
      </c>
    </row>
    <row r="55" spans="1:13" ht="39.75" customHeight="1">
      <c r="A55" s="2"/>
      <c r="B55" s="28" t="s">
        <v>33</v>
      </c>
      <c r="C55" s="60">
        <f>SUM(C40:C54)</f>
        <v>1899822.7400000002</v>
      </c>
      <c r="D55" s="60">
        <f>SUM(D40:D54)</f>
        <v>1899822.7400000002</v>
      </c>
      <c r="E55" s="39">
        <f>D55/C55*100</f>
        <v>100</v>
      </c>
      <c r="F55" s="30"/>
      <c r="G55" s="96" t="s">
        <v>48</v>
      </c>
      <c r="H55" s="96"/>
      <c r="I55" s="96"/>
      <c r="J55" s="96"/>
      <c r="K55" s="29">
        <f>(K40)</f>
        <v>100</v>
      </c>
      <c r="L55" s="29"/>
      <c r="M55" s="29">
        <v>100</v>
      </c>
    </row>
    <row r="56" spans="1:13" ht="95.25" customHeight="1">
      <c r="A56" s="27" t="s">
        <v>45</v>
      </c>
      <c r="B56" s="65" t="s">
        <v>136</v>
      </c>
      <c r="C56" s="32"/>
      <c r="D56" s="32"/>
      <c r="E56" s="32"/>
      <c r="F56" s="32"/>
      <c r="G56" s="32"/>
      <c r="H56" s="32"/>
      <c r="I56" s="32"/>
      <c r="J56" s="32"/>
      <c r="K56" s="32"/>
      <c r="L56" s="18" t="s">
        <v>17</v>
      </c>
      <c r="M56" s="18"/>
    </row>
    <row r="57" spans="1:13" ht="58.5" customHeight="1">
      <c r="A57" s="2"/>
      <c r="B57" s="98" t="s">
        <v>83</v>
      </c>
      <c r="C57" s="98"/>
      <c r="D57" s="98"/>
      <c r="E57" s="98"/>
      <c r="F57" s="98"/>
      <c r="G57" s="98"/>
      <c r="H57" s="98"/>
      <c r="I57" s="98"/>
      <c r="J57" s="98"/>
      <c r="K57" s="98"/>
      <c r="L57" s="34"/>
      <c r="M57" s="35"/>
    </row>
    <row r="58" spans="1:13" ht="39.75" customHeight="1">
      <c r="A58" s="2"/>
      <c r="B58" s="99" t="s">
        <v>84</v>
      </c>
      <c r="C58" s="93"/>
      <c r="D58" s="93"/>
      <c r="E58" s="93"/>
      <c r="F58" s="93"/>
      <c r="G58" s="93"/>
      <c r="H58" s="93"/>
      <c r="I58" s="93"/>
      <c r="J58" s="93"/>
      <c r="K58" s="93"/>
      <c r="L58" s="93"/>
      <c r="M58" s="93"/>
    </row>
    <row r="59" spans="1:13" ht="133.5" customHeight="1">
      <c r="A59" s="2" t="s">
        <v>44</v>
      </c>
      <c r="B59" s="45" t="s">
        <v>138</v>
      </c>
      <c r="C59" s="6">
        <v>2740</v>
      </c>
      <c r="D59" s="6">
        <v>2740</v>
      </c>
      <c r="E59" s="6">
        <v>100</v>
      </c>
      <c r="F59" s="6"/>
      <c r="G59" s="6" t="s">
        <v>85</v>
      </c>
      <c r="H59" s="6" t="s">
        <v>34</v>
      </c>
      <c r="I59" s="6">
        <v>1</v>
      </c>
      <c r="J59" s="6">
        <v>1</v>
      </c>
      <c r="K59" s="6">
        <v>100</v>
      </c>
      <c r="L59" s="26" t="s">
        <v>47</v>
      </c>
      <c r="M59" s="6">
        <v>100</v>
      </c>
    </row>
    <row r="60" spans="1:13" ht="126.75" customHeight="1">
      <c r="A60" s="2" t="s">
        <v>162</v>
      </c>
      <c r="B60" s="45" t="s">
        <v>139</v>
      </c>
      <c r="C60" s="68">
        <v>3319.01</v>
      </c>
      <c r="D60" s="68">
        <v>3319.01</v>
      </c>
      <c r="E60" s="6">
        <v>100</v>
      </c>
      <c r="F60" s="19"/>
      <c r="G60" s="6" t="s">
        <v>85</v>
      </c>
      <c r="H60" s="6" t="s">
        <v>34</v>
      </c>
      <c r="I60" s="6">
        <v>1</v>
      </c>
      <c r="J60" s="6">
        <v>1</v>
      </c>
      <c r="K60" s="6">
        <v>100</v>
      </c>
      <c r="L60" s="26" t="s">
        <v>47</v>
      </c>
      <c r="M60" s="6">
        <v>100</v>
      </c>
    </row>
    <row r="61" spans="1:13" ht="123" customHeight="1">
      <c r="A61" s="2" t="s">
        <v>163</v>
      </c>
      <c r="B61" s="45" t="s">
        <v>137</v>
      </c>
      <c r="C61" s="46">
        <v>44914.93</v>
      </c>
      <c r="D61" s="68">
        <v>44914.93</v>
      </c>
      <c r="E61" s="7">
        <v>100</v>
      </c>
      <c r="F61" s="6"/>
      <c r="G61" s="6" t="s">
        <v>85</v>
      </c>
      <c r="H61" s="6" t="s">
        <v>34</v>
      </c>
      <c r="I61" s="22">
        <v>1</v>
      </c>
      <c r="J61" s="22">
        <v>1</v>
      </c>
      <c r="K61" s="22">
        <v>100</v>
      </c>
      <c r="L61" s="26" t="s">
        <v>47</v>
      </c>
      <c r="M61" s="6">
        <v>100</v>
      </c>
    </row>
    <row r="62" spans="1:13" ht="39.75" customHeight="1">
      <c r="A62" s="2"/>
      <c r="B62" s="28" t="s">
        <v>33</v>
      </c>
      <c r="C62" s="60">
        <f>C61+C60+C59</f>
        <v>50973.94</v>
      </c>
      <c r="D62" s="60">
        <f>D61+D59+D60</f>
        <v>50973.94</v>
      </c>
      <c r="E62" s="39">
        <f>D62/C62*100</f>
        <v>100</v>
      </c>
      <c r="F62" s="19"/>
      <c r="G62" s="96" t="s">
        <v>48</v>
      </c>
      <c r="H62" s="96"/>
      <c r="I62" s="96"/>
      <c r="J62" s="96"/>
      <c r="K62" s="19">
        <f>K55</f>
        <v>100</v>
      </c>
      <c r="L62" s="19"/>
      <c r="M62" s="19">
        <f>M55</f>
        <v>100</v>
      </c>
    </row>
    <row r="63" spans="1:13" ht="96" customHeight="1">
      <c r="A63" s="2" t="s">
        <v>105</v>
      </c>
      <c r="B63" s="65" t="s">
        <v>79</v>
      </c>
      <c r="C63" s="32"/>
      <c r="D63" s="32"/>
      <c r="E63" s="32"/>
      <c r="F63" s="32"/>
      <c r="G63" s="32"/>
      <c r="H63" s="32"/>
      <c r="I63" s="32"/>
      <c r="J63" s="32"/>
      <c r="K63" s="32"/>
      <c r="L63" s="18" t="s">
        <v>17</v>
      </c>
      <c r="M63" s="18"/>
    </row>
    <row r="64" spans="1:13" ht="56.25" customHeight="1">
      <c r="A64" s="2"/>
      <c r="B64" s="98" t="s">
        <v>80</v>
      </c>
      <c r="C64" s="98"/>
      <c r="D64" s="98"/>
      <c r="E64" s="98"/>
      <c r="F64" s="98"/>
      <c r="G64" s="98"/>
      <c r="H64" s="98"/>
      <c r="I64" s="98"/>
      <c r="J64" s="98"/>
      <c r="K64" s="98"/>
      <c r="L64" s="19"/>
      <c r="M64" s="19"/>
    </row>
    <row r="65" spans="1:13" ht="81" customHeight="1">
      <c r="A65" s="2"/>
      <c r="B65" s="99" t="s">
        <v>81</v>
      </c>
      <c r="C65" s="93"/>
      <c r="D65" s="93"/>
      <c r="E65" s="93"/>
      <c r="F65" s="93"/>
      <c r="G65" s="93"/>
      <c r="H65" s="93"/>
      <c r="I65" s="93"/>
      <c r="J65" s="93"/>
      <c r="K65" s="93"/>
      <c r="L65" s="93"/>
      <c r="M65" s="93"/>
    </row>
    <row r="66" spans="1:13" ht="81" customHeight="1">
      <c r="A66" s="2" t="s">
        <v>106</v>
      </c>
      <c r="B66" s="45" t="s">
        <v>82</v>
      </c>
      <c r="C66" s="46">
        <v>15300</v>
      </c>
      <c r="D66" s="46">
        <v>15300</v>
      </c>
      <c r="E66" s="7">
        <v>100</v>
      </c>
      <c r="F66" s="19"/>
      <c r="G66" s="6" t="s">
        <v>87</v>
      </c>
      <c r="H66" s="7" t="s">
        <v>34</v>
      </c>
      <c r="I66" s="7">
        <v>1</v>
      </c>
      <c r="J66" s="7">
        <v>1</v>
      </c>
      <c r="K66" s="7">
        <v>100</v>
      </c>
      <c r="L66" s="26" t="s">
        <v>47</v>
      </c>
      <c r="M66" s="7">
        <v>100</v>
      </c>
    </row>
    <row r="67" spans="1:13" ht="106.5" customHeight="1">
      <c r="A67" s="2" t="s">
        <v>107</v>
      </c>
      <c r="B67" s="45" t="s">
        <v>86</v>
      </c>
      <c r="C67" s="19"/>
      <c r="D67" s="19"/>
      <c r="E67" s="19"/>
      <c r="F67" s="11" t="s">
        <v>16</v>
      </c>
      <c r="G67" s="6" t="s">
        <v>87</v>
      </c>
      <c r="H67" s="7" t="s">
        <v>34</v>
      </c>
      <c r="I67" s="7">
        <v>1</v>
      </c>
      <c r="J67" s="7">
        <v>1</v>
      </c>
      <c r="K67" s="69">
        <v>100</v>
      </c>
      <c r="L67" s="26" t="s">
        <v>47</v>
      </c>
      <c r="M67" s="7">
        <v>100</v>
      </c>
    </row>
    <row r="68" spans="1:13" ht="103.5" customHeight="1">
      <c r="A68" s="2" t="s">
        <v>108</v>
      </c>
      <c r="B68" s="45" t="s">
        <v>88</v>
      </c>
      <c r="C68" s="19"/>
      <c r="D68" s="19"/>
      <c r="E68" s="19"/>
      <c r="F68" s="11" t="s">
        <v>16</v>
      </c>
      <c r="G68" s="6" t="s">
        <v>87</v>
      </c>
      <c r="H68" s="7" t="s">
        <v>34</v>
      </c>
      <c r="I68" s="7">
        <v>1</v>
      </c>
      <c r="J68" s="7">
        <v>1</v>
      </c>
      <c r="K68" s="7">
        <v>100</v>
      </c>
      <c r="L68" s="26" t="s">
        <v>47</v>
      </c>
      <c r="M68" s="7">
        <v>100</v>
      </c>
    </row>
    <row r="69" spans="1:13" ht="103.5" customHeight="1">
      <c r="A69" s="2" t="s">
        <v>109</v>
      </c>
      <c r="B69" s="45" t="s">
        <v>89</v>
      </c>
      <c r="C69" s="19"/>
      <c r="D69" s="19"/>
      <c r="E69" s="19"/>
      <c r="F69" s="11" t="s">
        <v>16</v>
      </c>
      <c r="G69" s="6" t="s">
        <v>87</v>
      </c>
      <c r="H69" s="7" t="s">
        <v>34</v>
      </c>
      <c r="I69" s="7">
        <v>1</v>
      </c>
      <c r="J69" s="7">
        <v>1</v>
      </c>
      <c r="K69" s="7">
        <v>100</v>
      </c>
      <c r="L69" s="26" t="s">
        <v>47</v>
      </c>
      <c r="M69" s="7">
        <v>100</v>
      </c>
    </row>
    <row r="70" spans="1:13" ht="103.5" customHeight="1">
      <c r="A70" s="2" t="s">
        <v>110</v>
      </c>
      <c r="B70" s="45" t="s">
        <v>90</v>
      </c>
      <c r="C70" s="19"/>
      <c r="D70" s="19"/>
      <c r="E70" s="19"/>
      <c r="F70" s="11" t="s">
        <v>16</v>
      </c>
      <c r="G70" s="6" t="s">
        <v>87</v>
      </c>
      <c r="H70" s="7" t="s">
        <v>34</v>
      </c>
      <c r="I70" s="7">
        <v>1</v>
      </c>
      <c r="J70" s="7">
        <v>1</v>
      </c>
      <c r="K70" s="7">
        <v>100</v>
      </c>
      <c r="L70" s="26" t="s">
        <v>47</v>
      </c>
      <c r="M70" s="7">
        <v>100</v>
      </c>
    </row>
    <row r="71" spans="1:13" ht="103.5" customHeight="1">
      <c r="A71" s="2" t="s">
        <v>111</v>
      </c>
      <c r="B71" s="45" t="s">
        <v>92</v>
      </c>
      <c r="C71" s="19"/>
      <c r="D71" s="19"/>
      <c r="E71" s="19"/>
      <c r="F71" s="11" t="s">
        <v>16</v>
      </c>
      <c r="G71" s="6" t="s">
        <v>87</v>
      </c>
      <c r="H71" s="7" t="s">
        <v>34</v>
      </c>
      <c r="I71" s="7">
        <v>1</v>
      </c>
      <c r="J71" s="7">
        <v>1</v>
      </c>
      <c r="K71" s="7">
        <v>100</v>
      </c>
      <c r="L71" s="26" t="s">
        <v>47</v>
      </c>
      <c r="M71" s="7">
        <v>100</v>
      </c>
    </row>
    <row r="72" spans="1:13" ht="159.75" customHeight="1">
      <c r="A72" s="2" t="s">
        <v>112</v>
      </c>
      <c r="B72" s="45" t="s">
        <v>91</v>
      </c>
      <c r="C72" s="19"/>
      <c r="D72" s="19"/>
      <c r="E72" s="19"/>
      <c r="F72" s="11" t="s">
        <v>16</v>
      </c>
      <c r="G72" s="6" t="s">
        <v>87</v>
      </c>
      <c r="H72" s="7" t="s">
        <v>34</v>
      </c>
      <c r="I72" s="7">
        <v>1</v>
      </c>
      <c r="J72" s="7">
        <v>1</v>
      </c>
      <c r="K72" s="7">
        <v>100</v>
      </c>
      <c r="L72" s="26" t="s">
        <v>47</v>
      </c>
      <c r="M72" s="7">
        <v>100</v>
      </c>
    </row>
    <row r="73" spans="1:13" ht="27.75" customHeight="1">
      <c r="A73" s="44"/>
      <c r="B73" s="30" t="s">
        <v>33</v>
      </c>
      <c r="C73" s="60">
        <f>C66</f>
        <v>15300</v>
      </c>
      <c r="D73" s="60">
        <f>D66</f>
        <v>15300</v>
      </c>
      <c r="E73" s="39">
        <f>D73/C73*100</f>
        <v>100</v>
      </c>
      <c r="F73" s="44"/>
      <c r="G73" s="96" t="s">
        <v>48</v>
      </c>
      <c r="H73" s="96"/>
      <c r="I73" s="96"/>
      <c r="J73" s="96"/>
      <c r="K73" s="70">
        <v>100</v>
      </c>
      <c r="L73" s="44"/>
      <c r="M73" s="70">
        <v>100</v>
      </c>
    </row>
    <row r="74" spans="1:13" ht="111" customHeight="1">
      <c r="A74" s="2" t="s">
        <v>153</v>
      </c>
      <c r="B74" s="65" t="s">
        <v>140</v>
      </c>
      <c r="C74" s="32"/>
      <c r="D74" s="32"/>
      <c r="E74" s="32"/>
      <c r="F74" s="32"/>
      <c r="G74" s="32"/>
      <c r="H74" s="32"/>
      <c r="I74" s="32"/>
      <c r="J74" s="32"/>
      <c r="K74" s="32"/>
      <c r="L74" s="18" t="s">
        <v>17</v>
      </c>
      <c r="M74" s="18"/>
    </row>
    <row r="75" spans="1:13" ht="125.25" customHeight="1">
      <c r="A75" s="2"/>
      <c r="B75" s="98" t="s">
        <v>141</v>
      </c>
      <c r="C75" s="98"/>
      <c r="D75" s="98"/>
      <c r="E75" s="98"/>
      <c r="F75" s="98"/>
      <c r="G75" s="98"/>
      <c r="H75" s="98"/>
      <c r="I75" s="98"/>
      <c r="J75" s="98"/>
      <c r="K75" s="98"/>
      <c r="L75" s="19"/>
      <c r="M75" s="19"/>
    </row>
    <row r="76" spans="1:13" ht="50.25" customHeight="1">
      <c r="A76" s="2"/>
      <c r="B76" s="99" t="s">
        <v>142</v>
      </c>
      <c r="C76" s="93"/>
      <c r="D76" s="93"/>
      <c r="E76" s="93"/>
      <c r="F76" s="93"/>
      <c r="G76" s="93"/>
      <c r="H76" s="93"/>
      <c r="I76" s="93"/>
      <c r="J76" s="93"/>
      <c r="K76" s="93"/>
      <c r="L76" s="93"/>
      <c r="M76" s="93"/>
    </row>
    <row r="77" spans="1:13" ht="310.5" customHeight="1">
      <c r="A77" s="2" t="s">
        <v>164</v>
      </c>
      <c r="B77" s="45" t="s">
        <v>143</v>
      </c>
      <c r="C77" s="68">
        <v>9623.24</v>
      </c>
      <c r="D77" s="68">
        <v>9623.24</v>
      </c>
      <c r="E77" s="6">
        <f>D77/C77*100</f>
        <v>100</v>
      </c>
      <c r="F77" s="19"/>
      <c r="G77" s="6" t="s">
        <v>145</v>
      </c>
      <c r="H77" s="6" t="s">
        <v>34</v>
      </c>
      <c r="I77" s="6">
        <v>1</v>
      </c>
      <c r="J77" s="6">
        <v>1</v>
      </c>
      <c r="K77" s="6">
        <f>J77/I77*100</f>
        <v>100</v>
      </c>
      <c r="L77" s="26" t="s">
        <v>47</v>
      </c>
      <c r="M77" s="6">
        <f>K77/E77*100</f>
        <v>100</v>
      </c>
    </row>
    <row r="78" spans="1:13" ht="310.5" customHeight="1">
      <c r="A78" s="2" t="s">
        <v>165</v>
      </c>
      <c r="B78" s="45" t="s">
        <v>144</v>
      </c>
      <c r="C78" s="68">
        <v>24472</v>
      </c>
      <c r="D78" s="68">
        <v>24472</v>
      </c>
      <c r="E78" s="6">
        <f>D78/C78*100</f>
        <v>100</v>
      </c>
      <c r="F78" s="19"/>
      <c r="G78" s="6" t="s">
        <v>145</v>
      </c>
      <c r="H78" s="6" t="s">
        <v>34</v>
      </c>
      <c r="I78" s="6">
        <v>25</v>
      </c>
      <c r="J78" s="6">
        <v>25</v>
      </c>
      <c r="K78" s="6">
        <f>J78/I78*100</f>
        <v>100</v>
      </c>
      <c r="L78" s="26" t="s">
        <v>47</v>
      </c>
      <c r="M78" s="6">
        <f>K78/E78*100</f>
        <v>100</v>
      </c>
    </row>
    <row r="79" spans="1:13" ht="48" customHeight="1">
      <c r="A79" s="2"/>
      <c r="B79" s="30" t="s">
        <v>33</v>
      </c>
      <c r="C79" s="72">
        <f>C77+C78</f>
        <v>34095.24</v>
      </c>
      <c r="D79" s="72">
        <f>D77+D78</f>
        <v>34095.24</v>
      </c>
      <c r="E79" s="19">
        <f>D79/C79*100</f>
        <v>100</v>
      </c>
      <c r="F79" s="19"/>
      <c r="G79" s="96" t="s">
        <v>48</v>
      </c>
      <c r="H79" s="96"/>
      <c r="I79" s="96"/>
      <c r="J79" s="96"/>
      <c r="K79" s="19">
        <v>100</v>
      </c>
      <c r="L79" s="19"/>
      <c r="M79" s="19">
        <v>100</v>
      </c>
    </row>
    <row r="80" spans="1:13" ht="84">
      <c r="A80" s="2" t="s">
        <v>154</v>
      </c>
      <c r="B80" s="65" t="s">
        <v>146</v>
      </c>
      <c r="C80" s="32"/>
      <c r="D80" s="32"/>
      <c r="E80" s="32"/>
      <c r="F80" s="32"/>
      <c r="G80" s="32"/>
      <c r="H80" s="32"/>
      <c r="I80" s="32"/>
      <c r="J80" s="32"/>
      <c r="K80" s="32"/>
      <c r="L80" s="18" t="s">
        <v>17</v>
      </c>
      <c r="M80" s="18"/>
    </row>
    <row r="81" spans="1:13" ht="56.25" customHeight="1">
      <c r="A81" s="2"/>
      <c r="B81" s="98" t="s">
        <v>147</v>
      </c>
      <c r="C81" s="98"/>
      <c r="D81" s="98"/>
      <c r="E81" s="98"/>
      <c r="F81" s="98"/>
      <c r="G81" s="98"/>
      <c r="H81" s="98"/>
      <c r="I81" s="98"/>
      <c r="J81" s="98"/>
      <c r="K81" s="98"/>
      <c r="L81" s="19"/>
      <c r="M81" s="19"/>
    </row>
    <row r="82" spans="1:13" ht="52.5" customHeight="1">
      <c r="A82" s="2"/>
      <c r="B82" s="99" t="s">
        <v>148</v>
      </c>
      <c r="C82" s="93"/>
      <c r="D82" s="93"/>
      <c r="E82" s="93"/>
      <c r="F82" s="93"/>
      <c r="G82" s="93"/>
      <c r="H82" s="93"/>
      <c r="I82" s="93"/>
      <c r="J82" s="93"/>
      <c r="K82" s="93"/>
      <c r="L82" s="93"/>
      <c r="M82" s="93"/>
    </row>
    <row r="83" spans="1:13" ht="168.75" customHeight="1">
      <c r="A83" s="2" t="s">
        <v>166</v>
      </c>
      <c r="B83" s="45" t="s">
        <v>149</v>
      </c>
      <c r="C83" s="68">
        <v>59400</v>
      </c>
      <c r="D83" s="68">
        <v>59400</v>
      </c>
      <c r="E83" s="6">
        <f>D83/C83*100</f>
        <v>100</v>
      </c>
      <c r="F83" s="19"/>
      <c r="G83" s="73" t="s">
        <v>150</v>
      </c>
      <c r="H83" s="6" t="s">
        <v>34</v>
      </c>
      <c r="I83" s="6">
        <v>1</v>
      </c>
      <c r="J83" s="6">
        <v>1</v>
      </c>
      <c r="K83" s="6">
        <f>J83/I83*100</f>
        <v>100</v>
      </c>
      <c r="L83" s="26" t="s">
        <v>47</v>
      </c>
      <c r="M83" s="6">
        <f>K83/E83*100</f>
        <v>100</v>
      </c>
    </row>
    <row r="84" spans="1:13" ht="181.5" customHeight="1">
      <c r="A84" s="2" t="s">
        <v>167</v>
      </c>
      <c r="B84" s="45" t="s">
        <v>152</v>
      </c>
      <c r="C84" s="68">
        <v>92539.76</v>
      </c>
      <c r="D84" s="68">
        <v>92539.76</v>
      </c>
      <c r="E84" s="6">
        <f>D84/C84*100</f>
        <v>100</v>
      </c>
      <c r="F84" s="19"/>
      <c r="G84" s="74" t="s">
        <v>150</v>
      </c>
      <c r="H84" s="6" t="s">
        <v>34</v>
      </c>
      <c r="I84" s="6">
        <v>1</v>
      </c>
      <c r="J84" s="6">
        <v>1</v>
      </c>
      <c r="K84" s="6">
        <f>J84/I84*100</f>
        <v>100</v>
      </c>
      <c r="L84" s="26" t="s">
        <v>47</v>
      </c>
      <c r="M84" s="6">
        <f>K84/E84*100</f>
        <v>100</v>
      </c>
    </row>
    <row r="85" spans="1:13" ht="174.75" customHeight="1">
      <c r="A85" s="2" t="s">
        <v>168</v>
      </c>
      <c r="B85" s="45" t="s">
        <v>151</v>
      </c>
      <c r="C85" s="68">
        <v>97375.5</v>
      </c>
      <c r="D85" s="68">
        <v>97375.5</v>
      </c>
      <c r="E85" s="6">
        <f>D85/C85*100</f>
        <v>100</v>
      </c>
      <c r="F85" s="19"/>
      <c r="G85" s="73" t="s">
        <v>150</v>
      </c>
      <c r="H85" s="6" t="s">
        <v>34</v>
      </c>
      <c r="I85" s="6">
        <v>1</v>
      </c>
      <c r="J85" s="6">
        <v>1</v>
      </c>
      <c r="K85" s="6">
        <f>J85/I85*100</f>
        <v>100</v>
      </c>
      <c r="L85" s="26" t="s">
        <v>47</v>
      </c>
      <c r="M85" s="6">
        <f>K85/E85*100</f>
        <v>100</v>
      </c>
    </row>
    <row r="86" spans="1:13" ht="27" customHeight="1">
      <c r="A86" s="2"/>
      <c r="B86" s="30" t="s">
        <v>33</v>
      </c>
      <c r="C86" s="72">
        <f>C83+C85+C84</f>
        <v>249315.26</v>
      </c>
      <c r="D86" s="72">
        <f>D83+D85+D84</f>
        <v>249315.26</v>
      </c>
      <c r="E86" s="19">
        <f>D86/C86*100</f>
        <v>100</v>
      </c>
      <c r="F86" s="19"/>
      <c r="G86" s="96" t="s">
        <v>48</v>
      </c>
      <c r="H86" s="96"/>
      <c r="I86" s="96"/>
      <c r="J86" s="96"/>
      <c r="K86" s="19">
        <v>100</v>
      </c>
      <c r="L86" s="19"/>
      <c r="M86" s="19">
        <v>100</v>
      </c>
    </row>
  </sheetData>
  <sheetProtection/>
  <mergeCells count="34">
    <mergeCell ref="B75:K75"/>
    <mergeCell ref="B76:M76"/>
    <mergeCell ref="G79:J79"/>
    <mergeCell ref="B81:K81"/>
    <mergeCell ref="B82:M82"/>
    <mergeCell ref="G86:J86"/>
    <mergeCell ref="B64:K64"/>
    <mergeCell ref="B65:M65"/>
    <mergeCell ref="G73:J73"/>
    <mergeCell ref="G36:J36"/>
    <mergeCell ref="B38:K38"/>
    <mergeCell ref="B39:M39"/>
    <mergeCell ref="G55:J55"/>
    <mergeCell ref="B57:K57"/>
    <mergeCell ref="B58:M58"/>
    <mergeCell ref="G62:J62"/>
    <mergeCell ref="B9:K9"/>
    <mergeCell ref="B10:K10"/>
    <mergeCell ref="G21:J21"/>
    <mergeCell ref="B15:K15"/>
    <mergeCell ref="B24:M24"/>
    <mergeCell ref="B23:K23"/>
    <mergeCell ref="M3:M5"/>
    <mergeCell ref="G4:G5"/>
    <mergeCell ref="H4:H5"/>
    <mergeCell ref="I4:J4"/>
    <mergeCell ref="K4:K5"/>
    <mergeCell ref="L4:L5"/>
    <mergeCell ref="C1:J1"/>
    <mergeCell ref="A3:A5"/>
    <mergeCell ref="B3:B5"/>
    <mergeCell ref="C3:E4"/>
    <mergeCell ref="F3:F5"/>
    <mergeCell ref="G3:L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ekonom3</dc:creator>
  <cp:keywords/>
  <dc:description/>
  <cp:lastModifiedBy>Admin</cp:lastModifiedBy>
  <cp:lastPrinted>2017-11-26T13:05:39Z</cp:lastPrinted>
  <dcterms:created xsi:type="dcterms:W3CDTF">2011-02-19T07:34:40Z</dcterms:created>
  <dcterms:modified xsi:type="dcterms:W3CDTF">2019-05-21T06:08:59Z</dcterms:modified>
  <cp:category/>
  <cp:version/>
  <cp:contentType/>
  <cp:contentStatus/>
</cp:coreProperties>
</file>